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kupka\Desktop\"/>
    </mc:Choice>
  </mc:AlternateContent>
  <xr:revisionPtr revIDLastSave="0" documentId="13_ncr:1_{553CA788-ADE2-4994-81B2-4B6B0D31F674}" xr6:coauthVersionLast="37" xr6:coauthVersionMax="47" xr10:uidLastSave="{00000000-0000-0000-0000-000000000000}"/>
  <bookViews>
    <workbookView xWindow="0" yWindow="0" windowWidth="28800" windowHeight="12225" xr2:uid="{3A5478DC-7F0E-4559-955F-FAA26ED4A800}"/>
  </bookViews>
  <sheets>
    <sheet name="Зона 1" sheetId="1" r:id="rId1"/>
    <sheet name="Зона 2" sheetId="4" r:id="rId2"/>
    <sheet name="Зона 3" sheetId="5" r:id="rId3"/>
  </sheets>
  <definedNames>
    <definedName name="_xlnm._FilterDatabase" localSheetId="0" hidden="1">'Зона 1'!$O$1:$O$148</definedName>
    <definedName name="_xlnm._FilterDatabase" localSheetId="1" hidden="1">'Зона 2'!$A$8:$L$149</definedName>
    <definedName name="_xlnm._FilterDatabase" localSheetId="2" hidden="1">'Зона 3'!$A$8:$L$149</definedName>
  </definedName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N6" i="1" s="1"/>
  <c r="M6" i="1"/>
  <c r="K7" i="1"/>
  <c r="M7" i="1"/>
  <c r="N7" i="1"/>
  <c r="K8" i="1"/>
  <c r="M8" i="1"/>
  <c r="N8" i="1"/>
  <c r="K9" i="1"/>
  <c r="N9" i="1" s="1"/>
  <c r="M9" i="1"/>
  <c r="K10" i="1"/>
  <c r="N10" i="1" s="1"/>
  <c r="M10" i="1"/>
  <c r="K11" i="1"/>
  <c r="M11" i="1"/>
  <c r="N11" i="1"/>
  <c r="K12" i="1"/>
  <c r="M12" i="1"/>
  <c r="N12" i="1"/>
  <c r="K13" i="1"/>
  <c r="N13" i="1" s="1"/>
  <c r="M13" i="1"/>
  <c r="K14" i="1"/>
  <c r="N14" i="1" s="1"/>
  <c r="M14" i="1"/>
  <c r="K15" i="1"/>
  <c r="M15" i="1"/>
  <c r="N15" i="1"/>
  <c r="K16" i="1"/>
  <c r="M16" i="1"/>
  <c r="N16" i="1"/>
  <c r="K17" i="1"/>
  <c r="N17" i="1" s="1"/>
  <c r="M17" i="1"/>
  <c r="K18" i="1"/>
  <c r="N18" i="1" s="1"/>
  <c r="M18" i="1"/>
  <c r="K19" i="1"/>
  <c r="M19" i="1"/>
  <c r="N19" i="1"/>
  <c r="K20" i="1"/>
  <c r="M20" i="1"/>
  <c r="N20" i="1"/>
  <c r="K21" i="1"/>
  <c r="K22" i="1"/>
  <c r="M22" i="1"/>
  <c r="N22" i="1"/>
  <c r="K23" i="1"/>
  <c r="N23" i="1" s="1"/>
  <c r="M23" i="1"/>
  <c r="K24" i="1"/>
  <c r="N24" i="1" s="1"/>
  <c r="M24" i="1"/>
  <c r="K25" i="1"/>
  <c r="M25" i="1"/>
  <c r="N25" i="1"/>
  <c r="K26" i="1"/>
  <c r="M26" i="1"/>
  <c r="N26" i="1"/>
  <c r="K27" i="1"/>
  <c r="N27" i="1" s="1"/>
  <c r="M27" i="1"/>
  <c r="K28" i="1"/>
  <c r="N28" i="1" s="1"/>
  <c r="M28" i="1"/>
  <c r="K29" i="1"/>
  <c r="M29" i="1"/>
  <c r="N29" i="1"/>
  <c r="K30" i="1"/>
  <c r="M30" i="1"/>
  <c r="N30" i="1"/>
  <c r="K31" i="1"/>
  <c r="N31" i="1" s="1"/>
  <c r="M31" i="1"/>
  <c r="K32" i="1"/>
  <c r="N32" i="1" s="1"/>
  <c r="M32" i="1"/>
  <c r="K33" i="1"/>
  <c r="M33" i="1"/>
  <c r="N33" i="1"/>
  <c r="K34" i="1"/>
  <c r="M34" i="1"/>
  <c r="N34" i="1"/>
  <c r="K35" i="1"/>
  <c r="N35" i="1" s="1"/>
  <c r="M35" i="1"/>
  <c r="K36" i="1"/>
  <c r="N36" i="1" s="1"/>
  <c r="M36" i="1"/>
  <c r="K37" i="1"/>
  <c r="M37" i="1"/>
  <c r="N37" i="1"/>
  <c r="K38" i="1"/>
  <c r="M38" i="1"/>
  <c r="N38" i="1"/>
  <c r="K39" i="1"/>
  <c r="N39" i="1" s="1"/>
  <c r="M39" i="1"/>
  <c r="K40" i="1"/>
  <c r="N40" i="1" s="1"/>
  <c r="M40" i="1"/>
  <c r="K41" i="1"/>
  <c r="M41" i="1"/>
  <c r="N41" i="1"/>
  <c r="K42" i="1"/>
  <c r="K43" i="1"/>
  <c r="M43" i="1"/>
  <c r="N43" i="1"/>
  <c r="K44" i="1"/>
  <c r="M44" i="1"/>
  <c r="N44" i="1"/>
  <c r="K45" i="1"/>
  <c r="N45" i="1" s="1"/>
  <c r="M45" i="1"/>
  <c r="K46" i="1"/>
  <c r="N46" i="1" s="1"/>
  <c r="M46" i="1"/>
  <c r="K47" i="1"/>
  <c r="M47" i="1"/>
  <c r="N47" i="1"/>
  <c r="K48" i="1"/>
  <c r="M48" i="1"/>
  <c r="N48" i="1"/>
  <c r="K49" i="1"/>
  <c r="N49" i="1" s="1"/>
  <c r="M49" i="1"/>
  <c r="K50" i="1"/>
  <c r="N50" i="1" s="1"/>
  <c r="M50" i="1"/>
  <c r="K51" i="1"/>
  <c r="M51" i="1"/>
  <c r="N51" i="1"/>
  <c r="K52" i="1"/>
  <c r="M52" i="1"/>
  <c r="N52" i="1"/>
  <c r="K53" i="1"/>
  <c r="N53" i="1" s="1"/>
  <c r="M53" i="1"/>
  <c r="K54" i="1"/>
  <c r="N54" i="1" s="1"/>
  <c r="M54" i="1"/>
  <c r="K55" i="1"/>
  <c r="M55" i="1"/>
  <c r="N55" i="1"/>
  <c r="K56" i="1"/>
  <c r="M56" i="1"/>
  <c r="N56" i="1"/>
  <c r="K57" i="1"/>
  <c r="N57" i="1" s="1"/>
  <c r="M57" i="1"/>
  <c r="K58" i="1"/>
  <c r="N58" i="1" s="1"/>
  <c r="M58" i="1"/>
  <c r="K59" i="1"/>
  <c r="M59" i="1"/>
  <c r="N59" i="1"/>
  <c r="K60" i="1"/>
  <c r="M60" i="1"/>
  <c r="N60" i="1"/>
  <c r="K61" i="1"/>
  <c r="N61" i="1" s="1"/>
  <c r="M61" i="1"/>
  <c r="K62" i="1"/>
  <c r="N62" i="1" s="1"/>
  <c r="M62" i="1"/>
  <c r="K63" i="1"/>
  <c r="M63" i="1"/>
  <c r="N63" i="1"/>
  <c r="K64" i="1"/>
  <c r="M64" i="1"/>
  <c r="N64" i="1"/>
  <c r="K65" i="1"/>
  <c r="N65" i="1" s="1"/>
  <c r="M65" i="1"/>
  <c r="K66" i="1"/>
  <c r="N66" i="1" s="1"/>
  <c r="M66" i="1"/>
  <c r="K67" i="1"/>
  <c r="M67" i="1"/>
  <c r="N67" i="1"/>
  <c r="K68" i="1"/>
  <c r="M68" i="1"/>
  <c r="N68" i="1"/>
  <c r="K69" i="1"/>
  <c r="N69" i="1" s="1"/>
  <c r="M69" i="1"/>
  <c r="K70" i="1"/>
  <c r="N70" i="1" s="1"/>
  <c r="M70" i="1"/>
  <c r="K71" i="1"/>
  <c r="M71" i="1"/>
  <c r="N71" i="1"/>
  <c r="K72" i="1"/>
  <c r="M72" i="1"/>
  <c r="N72" i="1"/>
  <c r="K73" i="1"/>
  <c r="N73" i="1" s="1"/>
  <c r="M73" i="1"/>
  <c r="K74" i="1"/>
  <c r="N74" i="1" s="1"/>
  <c r="M74" i="1"/>
  <c r="K75" i="1"/>
  <c r="M75" i="1"/>
  <c r="N75" i="1"/>
  <c r="K76" i="1"/>
  <c r="M76" i="1"/>
  <c r="N76" i="1"/>
  <c r="K77" i="1"/>
  <c r="N77" i="1" s="1"/>
  <c r="M77" i="1"/>
  <c r="K78" i="1"/>
  <c r="N78" i="1" s="1"/>
  <c r="M78" i="1"/>
  <c r="K79" i="1"/>
  <c r="M79" i="1"/>
  <c r="N79" i="1"/>
  <c r="K80" i="1"/>
  <c r="M80" i="1"/>
  <c r="N80" i="1"/>
  <c r="K81" i="1"/>
  <c r="N81" i="1" s="1"/>
  <c r="M81" i="1"/>
  <c r="K82" i="1"/>
  <c r="N82" i="1" s="1"/>
  <c r="M82" i="1"/>
  <c r="K83" i="1"/>
  <c r="M83" i="1"/>
  <c r="N83" i="1"/>
  <c r="K84" i="1"/>
  <c r="M84" i="1"/>
  <c r="N84" i="1"/>
  <c r="K85" i="1"/>
  <c r="N85" i="1" s="1"/>
  <c r="M85" i="1"/>
  <c r="K86" i="1"/>
  <c r="N86" i="1" s="1"/>
  <c r="M86" i="1"/>
  <c r="K87" i="1"/>
  <c r="M87" i="1"/>
  <c r="N87" i="1"/>
  <c r="K88" i="1"/>
  <c r="M88" i="1"/>
  <c r="N88" i="1"/>
  <c r="K89" i="1"/>
  <c r="N89" i="1" s="1"/>
  <c r="M89" i="1"/>
  <c r="K90" i="1"/>
  <c r="N90" i="1" s="1"/>
  <c r="M90" i="1"/>
  <c r="K91" i="1"/>
  <c r="M91" i="1"/>
  <c r="N91" i="1"/>
  <c r="K92" i="1"/>
  <c r="M92" i="1"/>
  <c r="N92" i="1"/>
  <c r="K93" i="1"/>
  <c r="N93" i="1" s="1"/>
  <c r="M93" i="1"/>
  <c r="K94" i="1"/>
  <c r="N94" i="1" s="1"/>
  <c r="M94" i="1"/>
  <c r="K95" i="1"/>
  <c r="M95" i="1"/>
  <c r="N95" i="1"/>
  <c r="K96" i="1"/>
  <c r="M96" i="1"/>
  <c r="N96" i="1"/>
  <c r="K97" i="1"/>
  <c r="N97" i="1" s="1"/>
  <c r="M97" i="1"/>
  <c r="K98" i="1"/>
  <c r="N98" i="1" s="1"/>
  <c r="M98" i="1"/>
  <c r="K99" i="1"/>
  <c r="M99" i="1"/>
  <c r="N99" i="1"/>
  <c r="K100" i="1"/>
  <c r="M100" i="1"/>
  <c r="N100" i="1"/>
  <c r="K101" i="1"/>
  <c r="N101" i="1" s="1"/>
  <c r="M101" i="1"/>
  <c r="K102" i="1"/>
  <c r="N102" i="1" s="1"/>
  <c r="M102" i="1"/>
  <c r="K103" i="1"/>
  <c r="M103" i="1"/>
  <c r="N103" i="1"/>
  <c r="K104" i="1"/>
  <c r="M104" i="1"/>
  <c r="N104" i="1"/>
  <c r="K105" i="1"/>
  <c r="N105" i="1" s="1"/>
  <c r="M105" i="1"/>
  <c r="K106" i="1"/>
  <c r="N106" i="1" s="1"/>
  <c r="M106" i="1"/>
  <c r="K107" i="1"/>
  <c r="M107" i="1"/>
  <c r="N107" i="1"/>
  <c r="K108" i="1"/>
  <c r="M108" i="1"/>
  <c r="N108" i="1"/>
  <c r="K109" i="1"/>
  <c r="N109" i="1" s="1"/>
  <c r="M109" i="1"/>
  <c r="K110" i="1"/>
  <c r="N110" i="1" s="1"/>
  <c r="M110" i="1"/>
  <c r="K111" i="1"/>
  <c r="M111" i="1"/>
  <c r="N111" i="1"/>
  <c r="K112" i="1"/>
  <c r="M112" i="1"/>
  <c r="N112" i="1"/>
  <c r="K113" i="1"/>
  <c r="N113" i="1" s="1"/>
  <c r="M113" i="1"/>
  <c r="K114" i="1"/>
  <c r="N114" i="1" s="1"/>
  <c r="M114" i="1"/>
  <c r="K115" i="1"/>
  <c r="M115" i="1"/>
  <c r="N115" i="1"/>
  <c r="K116" i="1"/>
  <c r="M116" i="1"/>
  <c r="N116" i="1"/>
  <c r="K117" i="1"/>
  <c r="N117" i="1" s="1"/>
  <c r="M117" i="1"/>
  <c r="K118" i="1"/>
  <c r="N118" i="1" s="1"/>
  <c r="M118" i="1"/>
  <c r="K119" i="1"/>
  <c r="M119" i="1"/>
  <c r="N119" i="1"/>
  <c r="K120" i="1"/>
  <c r="M120" i="1"/>
  <c r="N120" i="1"/>
  <c r="K121" i="1"/>
  <c r="N121" i="1" s="1"/>
  <c r="M121" i="1"/>
  <c r="K122" i="1"/>
  <c r="N122" i="1" s="1"/>
  <c r="M122" i="1"/>
  <c r="K123" i="1"/>
  <c r="M123" i="1"/>
  <c r="N123" i="1"/>
  <c r="K124" i="1"/>
  <c r="M124" i="1"/>
  <c r="N124" i="1"/>
  <c r="K125" i="1"/>
  <c r="N125" i="1" s="1"/>
  <c r="M125" i="1"/>
  <c r="K126" i="1"/>
  <c r="N126" i="1" s="1"/>
  <c r="M126" i="1"/>
  <c r="C10" i="4" l="1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9" i="4"/>
  <c r="E136" i="4" l="1"/>
  <c r="N21" i="5"/>
  <c r="J21" i="5"/>
  <c r="K21" i="5" s="1"/>
  <c r="G21" i="5"/>
  <c r="N20" i="5"/>
  <c r="J20" i="5"/>
  <c r="K20" i="5" s="1"/>
  <c r="G20" i="5"/>
  <c r="N19" i="5"/>
  <c r="J19" i="5"/>
  <c r="D19" i="5" s="1"/>
  <c r="E19" i="5" s="1"/>
  <c r="G19" i="5"/>
  <c r="H19" i="5" s="1"/>
  <c r="G20" i="4"/>
  <c r="G21" i="4"/>
  <c r="G19" i="4"/>
  <c r="J20" i="4"/>
  <c r="J21" i="4"/>
  <c r="J19" i="4"/>
  <c r="N20" i="4"/>
  <c r="N21" i="4"/>
  <c r="N19" i="4"/>
  <c r="D21" i="5" l="1"/>
  <c r="E21" i="5" s="1"/>
  <c r="H21" i="5" s="1"/>
  <c r="D20" i="5"/>
  <c r="K19" i="5"/>
  <c r="E20" i="5" l="1"/>
  <c r="H20" i="5" s="1"/>
  <c r="M149" i="5"/>
  <c r="K149" i="5"/>
  <c r="N149" i="5" s="1"/>
  <c r="D149" i="5"/>
  <c r="M148" i="5"/>
  <c r="K148" i="5"/>
  <c r="N148" i="5" s="1"/>
  <c r="D148" i="5"/>
  <c r="M147" i="5"/>
  <c r="K147" i="5"/>
  <c r="N147" i="5" s="1"/>
  <c r="D147" i="5"/>
  <c r="M146" i="5"/>
  <c r="K146" i="5"/>
  <c r="N146" i="5" s="1"/>
  <c r="D146" i="5"/>
  <c r="M145" i="5"/>
  <c r="K145" i="5"/>
  <c r="N145" i="5" s="1"/>
  <c r="D145" i="5"/>
  <c r="M144" i="5"/>
  <c r="K144" i="5"/>
  <c r="N144" i="5" s="1"/>
  <c r="D144" i="5"/>
  <c r="M143" i="5"/>
  <c r="K143" i="5"/>
  <c r="N143" i="5" s="1"/>
  <c r="D143" i="5"/>
  <c r="E143" i="5" s="1"/>
  <c r="M142" i="5"/>
  <c r="K142" i="5"/>
  <c r="N142" i="5" s="1"/>
  <c r="D142" i="5"/>
  <c r="M141" i="5"/>
  <c r="K141" i="5"/>
  <c r="N141" i="5" s="1"/>
  <c r="D141" i="5"/>
  <c r="M140" i="5"/>
  <c r="K140" i="5"/>
  <c r="N140" i="5" s="1"/>
  <c r="D140" i="5"/>
  <c r="M139" i="5"/>
  <c r="K139" i="5"/>
  <c r="N139" i="5" s="1"/>
  <c r="D139" i="5"/>
  <c r="M138" i="5"/>
  <c r="K138" i="5"/>
  <c r="N138" i="5" s="1"/>
  <c r="D138" i="5"/>
  <c r="M137" i="5"/>
  <c r="K137" i="5"/>
  <c r="N137" i="5" s="1"/>
  <c r="D137" i="5"/>
  <c r="M136" i="5"/>
  <c r="K136" i="5"/>
  <c r="N136" i="5" s="1"/>
  <c r="D136" i="5"/>
  <c r="M135" i="5"/>
  <c r="K135" i="5"/>
  <c r="N135" i="5" s="1"/>
  <c r="D135" i="5"/>
  <c r="E135" i="5" s="1"/>
  <c r="M134" i="5"/>
  <c r="K134" i="5"/>
  <c r="N134" i="5" s="1"/>
  <c r="D134" i="5"/>
  <c r="M133" i="5"/>
  <c r="K133" i="5"/>
  <c r="N133" i="5" s="1"/>
  <c r="D133" i="5"/>
  <c r="M132" i="5"/>
  <c r="K132" i="5"/>
  <c r="N132" i="5" s="1"/>
  <c r="D132" i="5"/>
  <c r="M131" i="5"/>
  <c r="K131" i="5"/>
  <c r="N131" i="5" s="1"/>
  <c r="D131" i="5"/>
  <c r="M130" i="5"/>
  <c r="K130" i="5"/>
  <c r="N130" i="5" s="1"/>
  <c r="D130" i="5"/>
  <c r="M129" i="5"/>
  <c r="K129" i="5"/>
  <c r="N129" i="5" s="1"/>
  <c r="D129" i="5"/>
  <c r="M128" i="5"/>
  <c r="K128" i="5"/>
  <c r="N128" i="5" s="1"/>
  <c r="D128" i="5"/>
  <c r="M127" i="5"/>
  <c r="K127" i="5"/>
  <c r="N127" i="5" s="1"/>
  <c r="D127" i="5"/>
  <c r="E127" i="5" s="1"/>
  <c r="M126" i="5"/>
  <c r="K126" i="5"/>
  <c r="N126" i="5" s="1"/>
  <c r="D126" i="5"/>
  <c r="M125" i="5"/>
  <c r="K125" i="5"/>
  <c r="N125" i="5" s="1"/>
  <c r="D125" i="5"/>
  <c r="M124" i="5"/>
  <c r="K124" i="5"/>
  <c r="N124" i="5" s="1"/>
  <c r="D124" i="5"/>
  <c r="M123" i="5"/>
  <c r="K123" i="5"/>
  <c r="N123" i="5" s="1"/>
  <c r="D123" i="5"/>
  <c r="M122" i="5"/>
  <c r="K122" i="5"/>
  <c r="N122" i="5" s="1"/>
  <c r="D122" i="5"/>
  <c r="M121" i="5"/>
  <c r="K121" i="5"/>
  <c r="N121" i="5" s="1"/>
  <c r="D121" i="5"/>
  <c r="M120" i="5"/>
  <c r="K120" i="5"/>
  <c r="N120" i="5" s="1"/>
  <c r="D120" i="5"/>
  <c r="M119" i="5"/>
  <c r="K119" i="5"/>
  <c r="N119" i="5" s="1"/>
  <c r="D119" i="5"/>
  <c r="M118" i="5"/>
  <c r="K118" i="5"/>
  <c r="N118" i="5" s="1"/>
  <c r="D118" i="5"/>
  <c r="M117" i="5"/>
  <c r="K117" i="5"/>
  <c r="N117" i="5" s="1"/>
  <c r="D117" i="5"/>
  <c r="M116" i="5"/>
  <c r="K116" i="5"/>
  <c r="N116" i="5" s="1"/>
  <c r="D116" i="5"/>
  <c r="M115" i="5"/>
  <c r="K115" i="5"/>
  <c r="N115" i="5" s="1"/>
  <c r="D115" i="5"/>
  <c r="M114" i="5"/>
  <c r="K114" i="5"/>
  <c r="N114" i="5" s="1"/>
  <c r="D114" i="5"/>
  <c r="E114" i="5" s="1"/>
  <c r="M113" i="5"/>
  <c r="K113" i="5"/>
  <c r="N113" i="5" s="1"/>
  <c r="D113" i="5"/>
  <c r="M112" i="5"/>
  <c r="K112" i="5"/>
  <c r="N112" i="5" s="1"/>
  <c r="D112" i="5"/>
  <c r="M111" i="5"/>
  <c r="K111" i="5"/>
  <c r="N111" i="5" s="1"/>
  <c r="D111" i="5"/>
  <c r="M110" i="5"/>
  <c r="K110" i="5"/>
  <c r="N110" i="5" s="1"/>
  <c r="D110" i="5"/>
  <c r="M109" i="5"/>
  <c r="K109" i="5"/>
  <c r="N109" i="5" s="1"/>
  <c r="D109" i="5"/>
  <c r="M108" i="5"/>
  <c r="K108" i="5"/>
  <c r="N108" i="5" s="1"/>
  <c r="D108" i="5"/>
  <c r="M107" i="5"/>
  <c r="K107" i="5"/>
  <c r="N107" i="5" s="1"/>
  <c r="D107" i="5"/>
  <c r="M106" i="5"/>
  <c r="K106" i="5"/>
  <c r="N106" i="5" s="1"/>
  <c r="D106" i="5"/>
  <c r="E106" i="5" s="1"/>
  <c r="M105" i="5"/>
  <c r="K105" i="5"/>
  <c r="N105" i="5" s="1"/>
  <c r="D105" i="5"/>
  <c r="M104" i="5"/>
  <c r="K104" i="5"/>
  <c r="N104" i="5" s="1"/>
  <c r="D104" i="5"/>
  <c r="M103" i="5"/>
  <c r="K103" i="5"/>
  <c r="N103" i="5" s="1"/>
  <c r="D103" i="5"/>
  <c r="M102" i="5"/>
  <c r="K102" i="5"/>
  <c r="N102" i="5" s="1"/>
  <c r="D102" i="5"/>
  <c r="M101" i="5"/>
  <c r="K101" i="5"/>
  <c r="N101" i="5" s="1"/>
  <c r="D101" i="5"/>
  <c r="M100" i="5"/>
  <c r="K100" i="5"/>
  <c r="N100" i="5" s="1"/>
  <c r="D100" i="5"/>
  <c r="M99" i="5"/>
  <c r="K99" i="5"/>
  <c r="N99" i="5" s="1"/>
  <c r="D99" i="5"/>
  <c r="M98" i="5"/>
  <c r="K98" i="5"/>
  <c r="N98" i="5" s="1"/>
  <c r="D98" i="5"/>
  <c r="E98" i="5" s="1"/>
  <c r="M97" i="5"/>
  <c r="K97" i="5"/>
  <c r="N97" i="5" s="1"/>
  <c r="D97" i="5"/>
  <c r="M96" i="5"/>
  <c r="K96" i="5"/>
  <c r="N96" i="5" s="1"/>
  <c r="D96" i="5"/>
  <c r="M95" i="5"/>
  <c r="K95" i="5"/>
  <c r="N95" i="5" s="1"/>
  <c r="D95" i="5"/>
  <c r="M94" i="5"/>
  <c r="K94" i="5"/>
  <c r="N94" i="5" s="1"/>
  <c r="D94" i="5"/>
  <c r="M93" i="5"/>
  <c r="K93" i="5"/>
  <c r="N93" i="5" s="1"/>
  <c r="D93" i="5"/>
  <c r="M92" i="5"/>
  <c r="K92" i="5"/>
  <c r="N92" i="5" s="1"/>
  <c r="D92" i="5"/>
  <c r="E92" i="5" s="1"/>
  <c r="M91" i="5"/>
  <c r="K91" i="5"/>
  <c r="N91" i="5" s="1"/>
  <c r="D91" i="5"/>
  <c r="E91" i="5" s="1"/>
  <c r="M90" i="5"/>
  <c r="K90" i="5"/>
  <c r="N90" i="5" s="1"/>
  <c r="D90" i="5"/>
  <c r="M89" i="5"/>
  <c r="K89" i="5"/>
  <c r="N89" i="5" s="1"/>
  <c r="D89" i="5"/>
  <c r="M88" i="5"/>
  <c r="K88" i="5"/>
  <c r="N88" i="5" s="1"/>
  <c r="D88" i="5"/>
  <c r="M87" i="5"/>
  <c r="K87" i="5"/>
  <c r="N87" i="5" s="1"/>
  <c r="D87" i="5"/>
  <c r="M86" i="5"/>
  <c r="K86" i="5"/>
  <c r="N86" i="5" s="1"/>
  <c r="D86" i="5"/>
  <c r="M85" i="5"/>
  <c r="K85" i="5"/>
  <c r="N85" i="5" s="1"/>
  <c r="D85" i="5"/>
  <c r="M84" i="5"/>
  <c r="K84" i="5"/>
  <c r="N84" i="5" s="1"/>
  <c r="D84" i="5"/>
  <c r="E84" i="5" s="1"/>
  <c r="M83" i="5"/>
  <c r="K83" i="5"/>
  <c r="N83" i="5" s="1"/>
  <c r="D83" i="5"/>
  <c r="M82" i="5"/>
  <c r="K82" i="5"/>
  <c r="N82" i="5" s="1"/>
  <c r="D82" i="5"/>
  <c r="M81" i="5"/>
  <c r="K81" i="5"/>
  <c r="N81" i="5" s="1"/>
  <c r="D81" i="5"/>
  <c r="M80" i="5"/>
  <c r="K80" i="5"/>
  <c r="N80" i="5" s="1"/>
  <c r="D80" i="5"/>
  <c r="M79" i="5"/>
  <c r="K79" i="5"/>
  <c r="N79" i="5" s="1"/>
  <c r="D79" i="5"/>
  <c r="M78" i="5"/>
  <c r="K78" i="5"/>
  <c r="N78" i="5" s="1"/>
  <c r="D78" i="5"/>
  <c r="M77" i="5"/>
  <c r="K77" i="5"/>
  <c r="N77" i="5" s="1"/>
  <c r="D77" i="5"/>
  <c r="M76" i="5"/>
  <c r="K76" i="5"/>
  <c r="N76" i="5" s="1"/>
  <c r="D76" i="5"/>
  <c r="E76" i="5" s="1"/>
  <c r="M75" i="5"/>
  <c r="K75" i="5"/>
  <c r="N75" i="5" s="1"/>
  <c r="D75" i="5"/>
  <c r="M74" i="5"/>
  <c r="K74" i="5"/>
  <c r="N74" i="5" s="1"/>
  <c r="D74" i="5"/>
  <c r="M73" i="5"/>
  <c r="K73" i="5"/>
  <c r="N73" i="5" s="1"/>
  <c r="D73" i="5"/>
  <c r="M72" i="5"/>
  <c r="K72" i="5"/>
  <c r="N72" i="5" s="1"/>
  <c r="D72" i="5"/>
  <c r="M71" i="5"/>
  <c r="K71" i="5"/>
  <c r="N71" i="5" s="1"/>
  <c r="D71" i="5"/>
  <c r="M70" i="5"/>
  <c r="K70" i="5"/>
  <c r="N70" i="5" s="1"/>
  <c r="D70" i="5"/>
  <c r="E70" i="5" s="1"/>
  <c r="M69" i="5"/>
  <c r="K69" i="5"/>
  <c r="N69" i="5" s="1"/>
  <c r="D69" i="5"/>
  <c r="M68" i="5"/>
  <c r="K68" i="5"/>
  <c r="N68" i="5" s="1"/>
  <c r="D68" i="5"/>
  <c r="E68" i="5" s="1"/>
  <c r="M67" i="5"/>
  <c r="K67" i="5"/>
  <c r="N67" i="5" s="1"/>
  <c r="D67" i="5"/>
  <c r="M66" i="5"/>
  <c r="K66" i="5"/>
  <c r="N66" i="5" s="1"/>
  <c r="D66" i="5"/>
  <c r="M65" i="5"/>
  <c r="K65" i="5"/>
  <c r="N65" i="5" s="1"/>
  <c r="D65" i="5"/>
  <c r="M64" i="5"/>
  <c r="K64" i="5"/>
  <c r="N64" i="5" s="1"/>
  <c r="D64" i="5"/>
  <c r="M63" i="5"/>
  <c r="K63" i="5"/>
  <c r="N63" i="5" s="1"/>
  <c r="D63" i="5"/>
  <c r="M62" i="5"/>
  <c r="K62" i="5"/>
  <c r="N62" i="5" s="1"/>
  <c r="D62" i="5"/>
  <c r="M61" i="5"/>
  <c r="K61" i="5"/>
  <c r="N61" i="5" s="1"/>
  <c r="D61" i="5"/>
  <c r="M60" i="5"/>
  <c r="K60" i="5"/>
  <c r="N60" i="5" s="1"/>
  <c r="D60" i="5"/>
  <c r="M59" i="5"/>
  <c r="K59" i="5"/>
  <c r="N59" i="5" s="1"/>
  <c r="D59" i="5"/>
  <c r="M58" i="5"/>
  <c r="K58" i="5"/>
  <c r="N58" i="5" s="1"/>
  <c r="D58" i="5"/>
  <c r="M57" i="5"/>
  <c r="K57" i="5"/>
  <c r="N57" i="5" s="1"/>
  <c r="D57" i="5"/>
  <c r="M56" i="5"/>
  <c r="K56" i="5"/>
  <c r="N56" i="5" s="1"/>
  <c r="D56" i="5"/>
  <c r="M55" i="5"/>
  <c r="K55" i="5"/>
  <c r="N55" i="5" s="1"/>
  <c r="D55" i="5"/>
  <c r="M54" i="5"/>
  <c r="K54" i="5"/>
  <c r="N54" i="5" s="1"/>
  <c r="D54" i="5"/>
  <c r="M53" i="5"/>
  <c r="K53" i="5"/>
  <c r="N53" i="5" s="1"/>
  <c r="D53" i="5"/>
  <c r="M52" i="5"/>
  <c r="K52" i="5"/>
  <c r="N52" i="5" s="1"/>
  <c r="D52" i="5"/>
  <c r="M51" i="5"/>
  <c r="K51" i="5"/>
  <c r="N51" i="5" s="1"/>
  <c r="D51" i="5"/>
  <c r="M50" i="5"/>
  <c r="K50" i="5"/>
  <c r="N50" i="5" s="1"/>
  <c r="D50" i="5"/>
  <c r="M49" i="5"/>
  <c r="K49" i="5"/>
  <c r="N49" i="5" s="1"/>
  <c r="D49" i="5"/>
  <c r="G49" i="5" s="1"/>
  <c r="K48" i="5"/>
  <c r="D48" i="5"/>
  <c r="E48" i="5" s="1"/>
  <c r="M47" i="5"/>
  <c r="K47" i="5"/>
  <c r="N47" i="5" s="1"/>
  <c r="D47" i="5"/>
  <c r="M46" i="5"/>
  <c r="K46" i="5"/>
  <c r="N46" i="5" s="1"/>
  <c r="D46" i="5"/>
  <c r="M45" i="5"/>
  <c r="K45" i="5"/>
  <c r="N45" i="5" s="1"/>
  <c r="D45" i="5"/>
  <c r="M44" i="5"/>
  <c r="K44" i="5"/>
  <c r="N44" i="5" s="1"/>
  <c r="D44" i="5"/>
  <c r="M43" i="5"/>
  <c r="K43" i="5"/>
  <c r="N43" i="5" s="1"/>
  <c r="D43" i="5"/>
  <c r="M42" i="5"/>
  <c r="K42" i="5"/>
  <c r="N42" i="5" s="1"/>
  <c r="D42" i="5"/>
  <c r="M41" i="5"/>
  <c r="K41" i="5"/>
  <c r="N41" i="5" s="1"/>
  <c r="D41" i="5"/>
  <c r="M40" i="5"/>
  <c r="K40" i="5"/>
  <c r="N40" i="5" s="1"/>
  <c r="D40" i="5"/>
  <c r="M39" i="5"/>
  <c r="K39" i="5"/>
  <c r="N39" i="5" s="1"/>
  <c r="D39" i="5"/>
  <c r="G39" i="5" s="1"/>
  <c r="M38" i="5"/>
  <c r="K38" i="5"/>
  <c r="N38" i="5" s="1"/>
  <c r="D38" i="5"/>
  <c r="M37" i="5"/>
  <c r="K37" i="5"/>
  <c r="N37" i="5" s="1"/>
  <c r="D37" i="5"/>
  <c r="M36" i="5"/>
  <c r="K36" i="5"/>
  <c r="N36" i="5" s="1"/>
  <c r="D36" i="5"/>
  <c r="M35" i="5"/>
  <c r="K35" i="5"/>
  <c r="N35" i="5" s="1"/>
  <c r="D35" i="5"/>
  <c r="M34" i="5"/>
  <c r="K34" i="5"/>
  <c r="N34" i="5" s="1"/>
  <c r="D34" i="5"/>
  <c r="M33" i="5"/>
  <c r="K33" i="5"/>
  <c r="N33" i="5" s="1"/>
  <c r="D33" i="5"/>
  <c r="M32" i="5"/>
  <c r="K32" i="5"/>
  <c r="N32" i="5" s="1"/>
  <c r="D32" i="5"/>
  <c r="M31" i="5"/>
  <c r="K31" i="5"/>
  <c r="N31" i="5" s="1"/>
  <c r="D31" i="5"/>
  <c r="M30" i="5"/>
  <c r="K30" i="5"/>
  <c r="N30" i="5" s="1"/>
  <c r="D30" i="5"/>
  <c r="M29" i="5"/>
  <c r="K29" i="5"/>
  <c r="N29" i="5" s="1"/>
  <c r="D29" i="5"/>
  <c r="M28" i="5"/>
  <c r="K28" i="5"/>
  <c r="N28" i="5" s="1"/>
  <c r="D28" i="5"/>
  <c r="K27" i="5"/>
  <c r="D27" i="5"/>
  <c r="E27" i="5" s="1"/>
  <c r="M26" i="5"/>
  <c r="K26" i="5"/>
  <c r="N26" i="5" s="1"/>
  <c r="D26" i="5"/>
  <c r="M25" i="5"/>
  <c r="K25" i="5"/>
  <c r="N25" i="5" s="1"/>
  <c r="D25" i="5"/>
  <c r="M24" i="5"/>
  <c r="K24" i="5"/>
  <c r="N24" i="5" s="1"/>
  <c r="D24" i="5"/>
  <c r="M23" i="5"/>
  <c r="K23" i="5"/>
  <c r="N23" i="5" s="1"/>
  <c r="D23" i="5"/>
  <c r="M22" i="5"/>
  <c r="K22" i="5"/>
  <c r="N22" i="5" s="1"/>
  <c r="D22" i="5"/>
  <c r="M18" i="5"/>
  <c r="K18" i="5"/>
  <c r="N18" i="5" s="1"/>
  <c r="D18" i="5"/>
  <c r="M17" i="5"/>
  <c r="K17" i="5"/>
  <c r="N17" i="5" s="1"/>
  <c r="D17" i="5"/>
  <c r="M16" i="5"/>
  <c r="K16" i="5"/>
  <c r="N16" i="5" s="1"/>
  <c r="D16" i="5"/>
  <c r="M15" i="5"/>
  <c r="K15" i="5"/>
  <c r="N15" i="5" s="1"/>
  <c r="D15" i="5"/>
  <c r="M14" i="5"/>
  <c r="K14" i="5"/>
  <c r="N14" i="5" s="1"/>
  <c r="D14" i="5"/>
  <c r="M13" i="5"/>
  <c r="K13" i="5"/>
  <c r="N13" i="5" s="1"/>
  <c r="D13" i="5"/>
  <c r="M12" i="5"/>
  <c r="K12" i="5"/>
  <c r="N12" i="5" s="1"/>
  <c r="D12" i="5"/>
  <c r="M11" i="5"/>
  <c r="K11" i="5"/>
  <c r="N11" i="5" s="1"/>
  <c r="D11" i="5"/>
  <c r="M10" i="5"/>
  <c r="K10" i="5"/>
  <c r="N10" i="5" s="1"/>
  <c r="D10" i="5"/>
  <c r="M9" i="5"/>
  <c r="K9" i="5"/>
  <c r="N9" i="5" s="1"/>
  <c r="D9" i="5"/>
  <c r="M149" i="4"/>
  <c r="K149" i="4"/>
  <c r="N149" i="4" s="1"/>
  <c r="D149" i="4"/>
  <c r="M148" i="4"/>
  <c r="K148" i="4"/>
  <c r="N148" i="4" s="1"/>
  <c r="D148" i="4"/>
  <c r="M147" i="4"/>
  <c r="K147" i="4"/>
  <c r="N147" i="4" s="1"/>
  <c r="D147" i="4"/>
  <c r="M146" i="4"/>
  <c r="K146" i="4"/>
  <c r="N146" i="4" s="1"/>
  <c r="D146" i="4"/>
  <c r="M145" i="4"/>
  <c r="K145" i="4"/>
  <c r="N145" i="4" s="1"/>
  <c r="D145" i="4"/>
  <c r="M144" i="4"/>
  <c r="K144" i="4"/>
  <c r="N144" i="4" s="1"/>
  <c r="D144" i="4"/>
  <c r="M143" i="4"/>
  <c r="K143" i="4"/>
  <c r="N143" i="4" s="1"/>
  <c r="D143" i="4"/>
  <c r="M142" i="4"/>
  <c r="K142" i="4"/>
  <c r="N142" i="4" s="1"/>
  <c r="D142" i="4"/>
  <c r="M141" i="4"/>
  <c r="K141" i="4"/>
  <c r="N141" i="4" s="1"/>
  <c r="D141" i="4"/>
  <c r="M140" i="4"/>
  <c r="K140" i="4"/>
  <c r="N140" i="4" s="1"/>
  <c r="D140" i="4"/>
  <c r="E140" i="4" s="1"/>
  <c r="M139" i="4"/>
  <c r="K139" i="4"/>
  <c r="N139" i="4" s="1"/>
  <c r="D139" i="4"/>
  <c r="M138" i="4"/>
  <c r="K138" i="4"/>
  <c r="N138" i="4" s="1"/>
  <c r="D138" i="4"/>
  <c r="M137" i="4"/>
  <c r="K137" i="4"/>
  <c r="N137" i="4" s="1"/>
  <c r="D137" i="4"/>
  <c r="M135" i="4"/>
  <c r="K135" i="4"/>
  <c r="N135" i="4" s="1"/>
  <c r="D135" i="4"/>
  <c r="M134" i="4"/>
  <c r="K134" i="4"/>
  <c r="N134" i="4" s="1"/>
  <c r="D134" i="4"/>
  <c r="M133" i="4"/>
  <c r="K133" i="4"/>
  <c r="N133" i="4" s="1"/>
  <c r="D133" i="4"/>
  <c r="M132" i="4"/>
  <c r="K132" i="4"/>
  <c r="N132" i="4" s="1"/>
  <c r="D132" i="4"/>
  <c r="M131" i="4"/>
  <c r="K131" i="4"/>
  <c r="N131" i="4" s="1"/>
  <c r="D131" i="4"/>
  <c r="M130" i="4"/>
  <c r="K130" i="4"/>
  <c r="N130" i="4" s="1"/>
  <c r="D130" i="4"/>
  <c r="E130" i="4" s="1"/>
  <c r="M129" i="4"/>
  <c r="K129" i="4"/>
  <c r="N129" i="4" s="1"/>
  <c r="D129" i="4"/>
  <c r="M128" i="4"/>
  <c r="K128" i="4"/>
  <c r="N128" i="4" s="1"/>
  <c r="D128" i="4"/>
  <c r="M127" i="4"/>
  <c r="K127" i="4"/>
  <c r="N127" i="4" s="1"/>
  <c r="D127" i="4"/>
  <c r="M126" i="4"/>
  <c r="K126" i="4"/>
  <c r="N126" i="4" s="1"/>
  <c r="D126" i="4"/>
  <c r="M125" i="4"/>
  <c r="K125" i="4"/>
  <c r="N125" i="4" s="1"/>
  <c r="D125" i="4"/>
  <c r="E125" i="4" s="1"/>
  <c r="M124" i="4"/>
  <c r="K124" i="4"/>
  <c r="N124" i="4" s="1"/>
  <c r="D124" i="4"/>
  <c r="M123" i="4"/>
  <c r="K123" i="4"/>
  <c r="N123" i="4" s="1"/>
  <c r="D123" i="4"/>
  <c r="M122" i="4"/>
  <c r="K122" i="4"/>
  <c r="N122" i="4" s="1"/>
  <c r="D122" i="4"/>
  <c r="M121" i="4"/>
  <c r="K121" i="4"/>
  <c r="N121" i="4" s="1"/>
  <c r="D121" i="4"/>
  <c r="M120" i="4"/>
  <c r="K120" i="4"/>
  <c r="N120" i="4" s="1"/>
  <c r="D120" i="4"/>
  <c r="E120" i="4" s="1"/>
  <c r="M119" i="4"/>
  <c r="K119" i="4"/>
  <c r="N119" i="4" s="1"/>
  <c r="D119" i="4"/>
  <c r="M118" i="4"/>
  <c r="K118" i="4"/>
  <c r="N118" i="4" s="1"/>
  <c r="D118" i="4"/>
  <c r="E118" i="4" s="1"/>
  <c r="M117" i="4"/>
  <c r="K117" i="4"/>
  <c r="N117" i="4" s="1"/>
  <c r="D117" i="4"/>
  <c r="M116" i="4"/>
  <c r="K116" i="4"/>
  <c r="N116" i="4" s="1"/>
  <c r="D116" i="4"/>
  <c r="M115" i="4"/>
  <c r="K115" i="4"/>
  <c r="N115" i="4" s="1"/>
  <c r="D115" i="4"/>
  <c r="M114" i="4"/>
  <c r="K114" i="4"/>
  <c r="N114" i="4" s="1"/>
  <c r="D114" i="4"/>
  <c r="E114" i="4" s="1"/>
  <c r="M113" i="4"/>
  <c r="K113" i="4"/>
  <c r="N113" i="4" s="1"/>
  <c r="D113" i="4"/>
  <c r="E113" i="4" s="1"/>
  <c r="M112" i="4"/>
  <c r="K112" i="4"/>
  <c r="N112" i="4" s="1"/>
  <c r="D112" i="4"/>
  <c r="M111" i="4"/>
  <c r="K111" i="4"/>
  <c r="N111" i="4" s="1"/>
  <c r="D111" i="4"/>
  <c r="M110" i="4"/>
  <c r="K110" i="4"/>
  <c r="N110" i="4" s="1"/>
  <c r="D110" i="4"/>
  <c r="M109" i="4"/>
  <c r="K109" i="4"/>
  <c r="N109" i="4" s="1"/>
  <c r="D109" i="4"/>
  <c r="M108" i="4"/>
  <c r="K108" i="4"/>
  <c r="N108" i="4" s="1"/>
  <c r="D108" i="4"/>
  <c r="M107" i="4"/>
  <c r="K107" i="4"/>
  <c r="N107" i="4" s="1"/>
  <c r="D107" i="4"/>
  <c r="M106" i="4"/>
  <c r="K106" i="4"/>
  <c r="N106" i="4" s="1"/>
  <c r="D106" i="4"/>
  <c r="E106" i="4" s="1"/>
  <c r="M105" i="4"/>
  <c r="K105" i="4"/>
  <c r="N105" i="4" s="1"/>
  <c r="D105" i="4"/>
  <c r="E105" i="4" s="1"/>
  <c r="M104" i="4"/>
  <c r="K104" i="4"/>
  <c r="N104" i="4" s="1"/>
  <c r="D104" i="4"/>
  <c r="M103" i="4"/>
  <c r="K103" i="4"/>
  <c r="N103" i="4" s="1"/>
  <c r="D103" i="4"/>
  <c r="M102" i="4"/>
  <c r="K102" i="4"/>
  <c r="N102" i="4" s="1"/>
  <c r="D102" i="4"/>
  <c r="M101" i="4"/>
  <c r="K101" i="4"/>
  <c r="N101" i="4" s="1"/>
  <c r="D101" i="4"/>
  <c r="M100" i="4"/>
  <c r="K100" i="4"/>
  <c r="N100" i="4" s="1"/>
  <c r="D100" i="4"/>
  <c r="M99" i="4"/>
  <c r="K99" i="4"/>
  <c r="N99" i="4" s="1"/>
  <c r="D99" i="4"/>
  <c r="E99" i="4" s="1"/>
  <c r="M98" i="4"/>
  <c r="K98" i="4"/>
  <c r="N98" i="4" s="1"/>
  <c r="D98" i="4"/>
  <c r="M97" i="4"/>
  <c r="K97" i="4"/>
  <c r="N97" i="4" s="1"/>
  <c r="D97" i="4"/>
  <c r="M96" i="4"/>
  <c r="K96" i="4"/>
  <c r="N96" i="4" s="1"/>
  <c r="D96" i="4"/>
  <c r="M95" i="4"/>
  <c r="K95" i="4"/>
  <c r="N95" i="4" s="1"/>
  <c r="D95" i="4"/>
  <c r="E95" i="4" s="1"/>
  <c r="M94" i="4"/>
  <c r="K94" i="4"/>
  <c r="N94" i="4" s="1"/>
  <c r="D94" i="4"/>
  <c r="M93" i="4"/>
  <c r="K93" i="4"/>
  <c r="N93" i="4" s="1"/>
  <c r="D93" i="4"/>
  <c r="E93" i="4" s="1"/>
  <c r="D92" i="4"/>
  <c r="E92" i="4" s="1"/>
  <c r="M91" i="4"/>
  <c r="K91" i="4"/>
  <c r="N91" i="4" s="1"/>
  <c r="D91" i="4"/>
  <c r="E91" i="4" s="1"/>
  <c r="M90" i="4"/>
  <c r="K90" i="4"/>
  <c r="N90" i="4" s="1"/>
  <c r="D90" i="4"/>
  <c r="M89" i="4"/>
  <c r="K89" i="4"/>
  <c r="N89" i="4" s="1"/>
  <c r="D89" i="4"/>
  <c r="E89" i="4" s="1"/>
  <c r="M88" i="4"/>
  <c r="K88" i="4"/>
  <c r="N88" i="4" s="1"/>
  <c r="D88" i="4"/>
  <c r="M87" i="4"/>
  <c r="K87" i="4"/>
  <c r="N87" i="4" s="1"/>
  <c r="D87" i="4"/>
  <c r="M86" i="4"/>
  <c r="K86" i="4"/>
  <c r="N86" i="4" s="1"/>
  <c r="D86" i="4"/>
  <c r="M85" i="4"/>
  <c r="K85" i="4"/>
  <c r="N85" i="4" s="1"/>
  <c r="D85" i="4"/>
  <c r="M84" i="4"/>
  <c r="K84" i="4"/>
  <c r="N84" i="4" s="1"/>
  <c r="D84" i="4"/>
  <c r="M83" i="4"/>
  <c r="K83" i="4"/>
  <c r="N83" i="4" s="1"/>
  <c r="D83" i="4"/>
  <c r="M82" i="4"/>
  <c r="K82" i="4"/>
  <c r="N82" i="4" s="1"/>
  <c r="D82" i="4"/>
  <c r="E82" i="4" s="1"/>
  <c r="M81" i="4"/>
  <c r="K81" i="4"/>
  <c r="N81" i="4" s="1"/>
  <c r="D81" i="4"/>
  <c r="M80" i="4"/>
  <c r="K80" i="4"/>
  <c r="N80" i="4" s="1"/>
  <c r="D80" i="4"/>
  <c r="M79" i="4"/>
  <c r="K79" i="4"/>
  <c r="N79" i="4" s="1"/>
  <c r="D79" i="4"/>
  <c r="M78" i="4"/>
  <c r="K78" i="4"/>
  <c r="N78" i="4" s="1"/>
  <c r="D78" i="4"/>
  <c r="E78" i="4" s="1"/>
  <c r="M77" i="4"/>
  <c r="K77" i="4"/>
  <c r="N77" i="4" s="1"/>
  <c r="D77" i="4"/>
  <c r="E77" i="4" s="1"/>
  <c r="M76" i="4"/>
  <c r="K76" i="4"/>
  <c r="N76" i="4" s="1"/>
  <c r="D76" i="4"/>
  <c r="E76" i="4" s="1"/>
  <c r="M75" i="4"/>
  <c r="K75" i="4"/>
  <c r="N75" i="4" s="1"/>
  <c r="D75" i="4"/>
  <c r="M74" i="4"/>
  <c r="K74" i="4"/>
  <c r="N74" i="4" s="1"/>
  <c r="D74" i="4"/>
  <c r="E74" i="4" s="1"/>
  <c r="M73" i="4"/>
  <c r="K73" i="4"/>
  <c r="N73" i="4" s="1"/>
  <c r="D73" i="4"/>
  <c r="E73" i="4" s="1"/>
  <c r="M72" i="4"/>
  <c r="K72" i="4"/>
  <c r="N72" i="4" s="1"/>
  <c r="D72" i="4"/>
  <c r="M71" i="4"/>
  <c r="K71" i="4"/>
  <c r="N71" i="4" s="1"/>
  <c r="D71" i="4"/>
  <c r="M70" i="4"/>
  <c r="K70" i="4"/>
  <c r="N70" i="4" s="1"/>
  <c r="D70" i="4"/>
  <c r="M69" i="4"/>
  <c r="K69" i="4"/>
  <c r="N69" i="4" s="1"/>
  <c r="D69" i="4"/>
  <c r="M68" i="4"/>
  <c r="K68" i="4"/>
  <c r="N68" i="4" s="1"/>
  <c r="D68" i="4"/>
  <c r="M67" i="4"/>
  <c r="K67" i="4"/>
  <c r="N67" i="4" s="1"/>
  <c r="D67" i="4"/>
  <c r="M66" i="4"/>
  <c r="K66" i="4"/>
  <c r="N66" i="4" s="1"/>
  <c r="D66" i="4"/>
  <c r="M65" i="4"/>
  <c r="K65" i="4"/>
  <c r="N65" i="4" s="1"/>
  <c r="D65" i="4"/>
  <c r="M64" i="4"/>
  <c r="K64" i="4"/>
  <c r="N64" i="4" s="1"/>
  <c r="D64" i="4"/>
  <c r="E64" i="4" s="1"/>
  <c r="M63" i="4"/>
  <c r="K63" i="4"/>
  <c r="N63" i="4" s="1"/>
  <c r="D63" i="4"/>
  <c r="E63" i="4" s="1"/>
  <c r="M62" i="4"/>
  <c r="K62" i="4"/>
  <c r="N62" i="4" s="1"/>
  <c r="D62" i="4"/>
  <c r="M61" i="4"/>
  <c r="K61" i="4"/>
  <c r="N61" i="4" s="1"/>
  <c r="D61" i="4"/>
  <c r="M60" i="4"/>
  <c r="K60" i="4"/>
  <c r="N60" i="4" s="1"/>
  <c r="D60" i="4"/>
  <c r="M59" i="4"/>
  <c r="K59" i="4"/>
  <c r="N59" i="4" s="1"/>
  <c r="D59" i="4"/>
  <c r="M58" i="4"/>
  <c r="K58" i="4"/>
  <c r="N58" i="4" s="1"/>
  <c r="D58" i="4"/>
  <c r="M57" i="4"/>
  <c r="K57" i="4"/>
  <c r="N57" i="4" s="1"/>
  <c r="D57" i="4"/>
  <c r="E57" i="4" s="1"/>
  <c r="M56" i="4"/>
  <c r="K56" i="4"/>
  <c r="N56" i="4" s="1"/>
  <c r="D56" i="4"/>
  <c r="M55" i="4"/>
  <c r="K55" i="4"/>
  <c r="N55" i="4" s="1"/>
  <c r="D55" i="4"/>
  <c r="M54" i="4"/>
  <c r="K54" i="4"/>
  <c r="N54" i="4" s="1"/>
  <c r="D54" i="4"/>
  <c r="M53" i="4"/>
  <c r="K53" i="4"/>
  <c r="N53" i="4" s="1"/>
  <c r="D53" i="4"/>
  <c r="M52" i="4"/>
  <c r="K52" i="4"/>
  <c r="N52" i="4" s="1"/>
  <c r="D52" i="4"/>
  <c r="M51" i="4"/>
  <c r="K51" i="4"/>
  <c r="N51" i="4" s="1"/>
  <c r="D51" i="4"/>
  <c r="M50" i="4"/>
  <c r="K50" i="4"/>
  <c r="N50" i="4" s="1"/>
  <c r="D50" i="4"/>
  <c r="E50" i="4" s="1"/>
  <c r="M49" i="4"/>
  <c r="K49" i="4"/>
  <c r="N49" i="4" s="1"/>
  <c r="D49" i="4"/>
  <c r="K48" i="4"/>
  <c r="D48" i="4"/>
  <c r="E48" i="4" s="1"/>
  <c r="M47" i="4"/>
  <c r="K47" i="4"/>
  <c r="N47" i="4" s="1"/>
  <c r="D47" i="4"/>
  <c r="M46" i="4"/>
  <c r="K46" i="4"/>
  <c r="N46" i="4" s="1"/>
  <c r="D46" i="4"/>
  <c r="G46" i="4" s="1"/>
  <c r="M45" i="4"/>
  <c r="K45" i="4"/>
  <c r="N45" i="4" s="1"/>
  <c r="D45" i="4"/>
  <c r="M44" i="4"/>
  <c r="K44" i="4"/>
  <c r="N44" i="4" s="1"/>
  <c r="D44" i="4"/>
  <c r="M43" i="4"/>
  <c r="K43" i="4"/>
  <c r="N43" i="4" s="1"/>
  <c r="D43" i="4"/>
  <c r="M42" i="4"/>
  <c r="K42" i="4"/>
  <c r="N42" i="4" s="1"/>
  <c r="D42" i="4"/>
  <c r="E42" i="4" s="1"/>
  <c r="M41" i="4"/>
  <c r="K41" i="4"/>
  <c r="N41" i="4" s="1"/>
  <c r="D41" i="4"/>
  <c r="M40" i="4"/>
  <c r="K40" i="4"/>
  <c r="N40" i="4" s="1"/>
  <c r="D40" i="4"/>
  <c r="M39" i="4"/>
  <c r="K39" i="4"/>
  <c r="N39" i="4" s="1"/>
  <c r="D39" i="4"/>
  <c r="E39" i="4" s="1"/>
  <c r="M38" i="4"/>
  <c r="K38" i="4"/>
  <c r="N38" i="4" s="1"/>
  <c r="D38" i="4"/>
  <c r="E38" i="4" s="1"/>
  <c r="M37" i="4"/>
  <c r="K37" i="4"/>
  <c r="N37" i="4" s="1"/>
  <c r="D37" i="4"/>
  <c r="M36" i="4"/>
  <c r="K36" i="4"/>
  <c r="N36" i="4" s="1"/>
  <c r="D36" i="4"/>
  <c r="M35" i="4"/>
  <c r="K35" i="4"/>
  <c r="N35" i="4" s="1"/>
  <c r="D35" i="4"/>
  <c r="M34" i="4"/>
  <c r="K34" i="4"/>
  <c r="N34" i="4" s="1"/>
  <c r="D34" i="4"/>
  <c r="M33" i="4"/>
  <c r="K33" i="4"/>
  <c r="N33" i="4" s="1"/>
  <c r="D33" i="4"/>
  <c r="E33" i="4" s="1"/>
  <c r="M32" i="4"/>
  <c r="K32" i="4"/>
  <c r="N32" i="4" s="1"/>
  <c r="D32" i="4"/>
  <c r="E32" i="4" s="1"/>
  <c r="M31" i="4"/>
  <c r="K31" i="4"/>
  <c r="N31" i="4" s="1"/>
  <c r="D31" i="4"/>
  <c r="M30" i="4"/>
  <c r="K30" i="4"/>
  <c r="N30" i="4" s="1"/>
  <c r="D30" i="4"/>
  <c r="M29" i="4"/>
  <c r="K29" i="4"/>
  <c r="N29" i="4" s="1"/>
  <c r="D29" i="4"/>
  <c r="M28" i="4"/>
  <c r="K28" i="4"/>
  <c r="N28" i="4" s="1"/>
  <c r="D28" i="4"/>
  <c r="K27" i="4"/>
  <c r="D27" i="4"/>
  <c r="E27" i="4" s="1"/>
  <c r="M26" i="4"/>
  <c r="K26" i="4"/>
  <c r="N26" i="4" s="1"/>
  <c r="D26" i="4"/>
  <c r="E26" i="4" s="1"/>
  <c r="M25" i="4"/>
  <c r="K25" i="4"/>
  <c r="N25" i="4" s="1"/>
  <c r="D25" i="4"/>
  <c r="M24" i="4"/>
  <c r="K24" i="4"/>
  <c r="N24" i="4" s="1"/>
  <c r="D24" i="4"/>
  <c r="M23" i="4"/>
  <c r="K23" i="4"/>
  <c r="N23" i="4" s="1"/>
  <c r="D23" i="4"/>
  <c r="M22" i="4"/>
  <c r="K22" i="4"/>
  <c r="N22" i="4" s="1"/>
  <c r="D22" i="4"/>
  <c r="K21" i="4"/>
  <c r="D21" i="4"/>
  <c r="E21" i="4" s="1"/>
  <c r="K20" i="4"/>
  <c r="D20" i="4"/>
  <c r="E20" i="4" s="1"/>
  <c r="K19" i="4"/>
  <c r="D19" i="4"/>
  <c r="E19" i="4" s="1"/>
  <c r="M18" i="4"/>
  <c r="K18" i="4"/>
  <c r="N18" i="4" s="1"/>
  <c r="D18" i="4"/>
  <c r="E18" i="4" s="1"/>
  <c r="M17" i="4"/>
  <c r="K17" i="4"/>
  <c r="N17" i="4" s="1"/>
  <c r="D17" i="4"/>
  <c r="M16" i="4"/>
  <c r="K16" i="4"/>
  <c r="N16" i="4" s="1"/>
  <c r="D16" i="4"/>
  <c r="M15" i="4"/>
  <c r="K15" i="4"/>
  <c r="N15" i="4" s="1"/>
  <c r="D15" i="4"/>
  <c r="M14" i="4"/>
  <c r="K14" i="4"/>
  <c r="N14" i="4" s="1"/>
  <c r="D14" i="4"/>
  <c r="E14" i="4" s="1"/>
  <c r="M13" i="4"/>
  <c r="K13" i="4"/>
  <c r="N13" i="4" s="1"/>
  <c r="D13" i="4"/>
  <c r="E13" i="4" s="1"/>
  <c r="M12" i="4"/>
  <c r="K12" i="4"/>
  <c r="N12" i="4" s="1"/>
  <c r="D12" i="4"/>
  <c r="M11" i="4"/>
  <c r="K11" i="4"/>
  <c r="N11" i="4" s="1"/>
  <c r="D11" i="4"/>
  <c r="E11" i="4" s="1"/>
  <c r="M10" i="4"/>
  <c r="K10" i="4"/>
  <c r="N10" i="4" s="1"/>
  <c r="D10" i="4"/>
  <c r="M9" i="4"/>
  <c r="K9" i="4"/>
  <c r="N9" i="4" s="1"/>
  <c r="D9" i="4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D51" i="1"/>
  <c r="G51" i="1" s="1"/>
  <c r="D52" i="1"/>
  <c r="D53" i="1"/>
  <c r="D54" i="1"/>
  <c r="E54" i="1" s="1"/>
  <c r="D55" i="1"/>
  <c r="E55" i="1" s="1"/>
  <c r="D56" i="1"/>
  <c r="E56" i="1" s="1"/>
  <c r="D57" i="1"/>
  <c r="G57" i="1" s="1"/>
  <c r="D58" i="1"/>
  <c r="D59" i="1"/>
  <c r="D60" i="1"/>
  <c r="D61" i="1"/>
  <c r="E61" i="1" s="1"/>
  <c r="D62" i="1"/>
  <c r="E62" i="1" s="1"/>
  <c r="D63" i="1"/>
  <c r="D64" i="1"/>
  <c r="G64" i="1" s="1"/>
  <c r="D65" i="1"/>
  <c r="D66" i="1"/>
  <c r="G66" i="1" s="1"/>
  <c r="D67" i="1"/>
  <c r="D68" i="1"/>
  <c r="D69" i="1"/>
  <c r="E69" i="1" s="1"/>
  <c r="D70" i="1"/>
  <c r="G70" i="1" s="1"/>
  <c r="D71" i="1"/>
  <c r="E71" i="1" s="1"/>
  <c r="D72" i="1"/>
  <c r="E72" i="1" s="1"/>
  <c r="D73" i="1"/>
  <c r="D74" i="1"/>
  <c r="G74" i="1" s="1"/>
  <c r="D75" i="1"/>
  <c r="G75" i="1" s="1"/>
  <c r="D76" i="1"/>
  <c r="D77" i="1"/>
  <c r="D78" i="1"/>
  <c r="E78" i="1" s="1"/>
  <c r="D79" i="1"/>
  <c r="D80" i="1"/>
  <c r="D81" i="1"/>
  <c r="E81" i="1" s="1"/>
  <c r="D82" i="1"/>
  <c r="D83" i="1"/>
  <c r="E83" i="1" s="1"/>
  <c r="D84" i="1"/>
  <c r="G84" i="1" s="1"/>
  <c r="D85" i="1"/>
  <c r="E85" i="1" s="1"/>
  <c r="D86" i="1"/>
  <c r="D87" i="1"/>
  <c r="D88" i="1"/>
  <c r="D89" i="1"/>
  <c r="E89" i="1" s="1"/>
  <c r="D90" i="1"/>
  <c r="E90" i="1" s="1"/>
  <c r="D91" i="1"/>
  <c r="E91" i="1" s="1"/>
  <c r="D92" i="1"/>
  <c r="D93" i="1"/>
  <c r="D94" i="1"/>
  <c r="D95" i="1"/>
  <c r="D96" i="1"/>
  <c r="D97" i="1"/>
  <c r="E97" i="1" s="1"/>
  <c r="D98" i="1"/>
  <c r="D99" i="1"/>
  <c r="E99" i="1" s="1"/>
  <c r="D100" i="1"/>
  <c r="G100" i="1" s="1"/>
  <c r="D101" i="1"/>
  <c r="D102" i="1"/>
  <c r="D103" i="1"/>
  <c r="D104" i="1"/>
  <c r="E104" i="1" s="1"/>
  <c r="D105" i="1"/>
  <c r="E105" i="1" s="1"/>
  <c r="D106" i="1"/>
  <c r="G106" i="1" s="1"/>
  <c r="D107" i="1"/>
  <c r="D108" i="1"/>
  <c r="E108" i="1" s="1"/>
  <c r="D109" i="1"/>
  <c r="E109" i="1" s="1"/>
  <c r="D110" i="1"/>
  <c r="E110" i="1" s="1"/>
  <c r="D111" i="1"/>
  <c r="D112" i="1"/>
  <c r="D113" i="1"/>
  <c r="D114" i="1"/>
  <c r="E114" i="1" s="1"/>
  <c r="D115" i="1"/>
  <c r="E115" i="1" s="1"/>
  <c r="D116" i="1"/>
  <c r="D117" i="1"/>
  <c r="D118" i="1"/>
  <c r="D119" i="1"/>
  <c r="D120" i="1"/>
  <c r="E120" i="1" s="1"/>
  <c r="D121" i="1"/>
  <c r="E121" i="1" s="1"/>
  <c r="D122" i="1"/>
  <c r="E122" i="1" s="1"/>
  <c r="D123" i="1"/>
  <c r="E123" i="1" s="1"/>
  <c r="D124" i="1"/>
  <c r="E124" i="1" s="1"/>
  <c r="D125" i="1"/>
  <c r="E125" i="1" s="1"/>
  <c r="D126" i="1"/>
  <c r="E126" i="1" s="1"/>
  <c r="G102" i="1" l="1"/>
  <c r="G94" i="1"/>
  <c r="E31" i="5"/>
  <c r="H31" i="5" s="1"/>
  <c r="G10" i="5"/>
  <c r="E10" i="5"/>
  <c r="H10" i="5" s="1"/>
  <c r="G15" i="5"/>
  <c r="E15" i="5"/>
  <c r="H15" i="5" s="1"/>
  <c r="E23" i="5"/>
  <c r="H23" i="5" s="1"/>
  <c r="E39" i="5"/>
  <c r="G44" i="5"/>
  <c r="E44" i="5"/>
  <c r="G52" i="5"/>
  <c r="E52" i="5"/>
  <c r="H52" i="5" s="1"/>
  <c r="G60" i="5"/>
  <c r="E60" i="5"/>
  <c r="H60" i="5" s="1"/>
  <c r="E78" i="5"/>
  <c r="H78" i="5" s="1"/>
  <c r="E86" i="5"/>
  <c r="E94" i="5"/>
  <c r="H94" i="5" s="1"/>
  <c r="G100" i="5"/>
  <c r="E100" i="5"/>
  <c r="G108" i="5"/>
  <c r="E108" i="5"/>
  <c r="G115" i="5"/>
  <c r="E115" i="5"/>
  <c r="H115" i="5" s="1"/>
  <c r="G121" i="5"/>
  <c r="E121" i="5"/>
  <c r="H121" i="5" s="1"/>
  <c r="G129" i="5"/>
  <c r="E129" i="5"/>
  <c r="G144" i="5"/>
  <c r="E144" i="5"/>
  <c r="G26" i="5"/>
  <c r="E26" i="5"/>
  <c r="H26" i="5" s="1"/>
  <c r="G34" i="5"/>
  <c r="E34" i="5"/>
  <c r="H34" i="5" s="1"/>
  <c r="G55" i="5"/>
  <c r="E55" i="5"/>
  <c r="G73" i="5"/>
  <c r="E73" i="5"/>
  <c r="E134" i="5"/>
  <c r="H134" i="5" s="1"/>
  <c r="G13" i="5"/>
  <c r="E13" i="5"/>
  <c r="H13" i="5" s="1"/>
  <c r="G18" i="5"/>
  <c r="E18" i="5"/>
  <c r="H18" i="5" s="1"/>
  <c r="G37" i="5"/>
  <c r="E37" i="5"/>
  <c r="H37" i="5" s="1"/>
  <c r="G42" i="5"/>
  <c r="E42" i="5"/>
  <c r="H42" i="5" s="1"/>
  <c r="G50" i="5"/>
  <c r="E50" i="5"/>
  <c r="H50" i="5" s="1"/>
  <c r="G58" i="5"/>
  <c r="E58" i="5"/>
  <c r="H58" i="5" s="1"/>
  <c r="E66" i="5"/>
  <c r="H66" i="5" s="1"/>
  <c r="E71" i="5"/>
  <c r="H71" i="5" s="1"/>
  <c r="G137" i="5"/>
  <c r="E137" i="5"/>
  <c r="H137" i="5" s="1"/>
  <c r="E142" i="5"/>
  <c r="H142" i="5" s="1"/>
  <c r="G29" i="5"/>
  <c r="E29" i="5"/>
  <c r="H29" i="5" s="1"/>
  <c r="G81" i="5"/>
  <c r="E81" i="5"/>
  <c r="G111" i="5"/>
  <c r="E111" i="5"/>
  <c r="H111" i="5" s="1"/>
  <c r="E117" i="5"/>
  <c r="H117" i="5" s="1"/>
  <c r="G24" i="5"/>
  <c r="E24" i="5"/>
  <c r="H24" i="5" s="1"/>
  <c r="G32" i="5"/>
  <c r="E32" i="5"/>
  <c r="G45" i="5"/>
  <c r="E45" i="5"/>
  <c r="H45" i="5" s="1"/>
  <c r="G53" i="5"/>
  <c r="E53" i="5"/>
  <c r="H53" i="5" s="1"/>
  <c r="G61" i="5"/>
  <c r="E61" i="5"/>
  <c r="H61" i="5" s="1"/>
  <c r="E79" i="5"/>
  <c r="E87" i="5"/>
  <c r="H87" i="5" s="1"/>
  <c r="E101" i="5"/>
  <c r="H101" i="5" s="1"/>
  <c r="E109" i="5"/>
  <c r="H109" i="5" s="1"/>
  <c r="E122" i="5"/>
  <c r="E130" i="5"/>
  <c r="G145" i="5"/>
  <c r="E145" i="5"/>
  <c r="H145" i="5" s="1"/>
  <c r="G149" i="5"/>
  <c r="E149" i="5"/>
  <c r="E47" i="5"/>
  <c r="E63" i="5"/>
  <c r="H63" i="5" s="1"/>
  <c r="G89" i="5"/>
  <c r="E89" i="5"/>
  <c r="H89" i="5" s="1"/>
  <c r="G95" i="5"/>
  <c r="E95" i="5"/>
  <c r="G103" i="5"/>
  <c r="E103" i="5"/>
  <c r="G124" i="5"/>
  <c r="E124" i="5"/>
  <c r="G132" i="5"/>
  <c r="E132" i="5"/>
  <c r="H132" i="5" s="1"/>
  <c r="G139" i="5"/>
  <c r="E139" i="5"/>
  <c r="G11" i="5"/>
  <c r="E11" i="5"/>
  <c r="H11" i="5" s="1"/>
  <c r="G16" i="5"/>
  <c r="E16" i="5"/>
  <c r="H16" i="5" s="1"/>
  <c r="E30" i="5"/>
  <c r="H30" i="5" s="1"/>
  <c r="G35" i="5"/>
  <c r="E35" i="5"/>
  <c r="H35" i="5" s="1"/>
  <c r="G40" i="5"/>
  <c r="E40" i="5"/>
  <c r="H40" i="5" s="1"/>
  <c r="G56" i="5"/>
  <c r="E56" i="5"/>
  <c r="G64" i="5"/>
  <c r="E64" i="5"/>
  <c r="H64" i="5" s="1"/>
  <c r="G69" i="5"/>
  <c r="E69" i="5"/>
  <c r="H69" i="5" s="1"/>
  <c r="E74" i="5"/>
  <c r="H74" i="5" s="1"/>
  <c r="E82" i="5"/>
  <c r="H82" i="5" s="1"/>
  <c r="E90" i="5"/>
  <c r="H90" i="5" s="1"/>
  <c r="E96" i="5"/>
  <c r="H96" i="5" s="1"/>
  <c r="E104" i="5"/>
  <c r="H104" i="5" s="1"/>
  <c r="E112" i="5"/>
  <c r="H112" i="5" s="1"/>
  <c r="E118" i="5"/>
  <c r="H118" i="5" s="1"/>
  <c r="E125" i="5"/>
  <c r="H125" i="5" s="1"/>
  <c r="G140" i="5"/>
  <c r="E140" i="5"/>
  <c r="E147" i="5"/>
  <c r="H147" i="5" s="1"/>
  <c r="E14" i="5"/>
  <c r="H14" i="5" s="1"/>
  <c r="E22" i="5"/>
  <c r="H22" i="5" s="1"/>
  <c r="G51" i="5"/>
  <c r="E51" i="5"/>
  <c r="H51" i="5" s="1"/>
  <c r="G77" i="5"/>
  <c r="E77" i="5"/>
  <c r="H77" i="5" s="1"/>
  <c r="G85" i="5"/>
  <c r="E85" i="5"/>
  <c r="H85" i="5" s="1"/>
  <c r="G93" i="5"/>
  <c r="E93" i="5"/>
  <c r="H93" i="5" s="1"/>
  <c r="G99" i="5"/>
  <c r="E99" i="5"/>
  <c r="H99" i="5" s="1"/>
  <c r="G107" i="5"/>
  <c r="E107" i="5"/>
  <c r="G120" i="5"/>
  <c r="E120" i="5"/>
  <c r="H120" i="5" s="1"/>
  <c r="E138" i="5"/>
  <c r="G148" i="5"/>
  <c r="E148" i="5"/>
  <c r="H148" i="5" s="1"/>
  <c r="E9" i="5"/>
  <c r="H9" i="5" s="1"/>
  <c r="E38" i="5"/>
  <c r="H38" i="5" s="1"/>
  <c r="G43" i="5"/>
  <c r="E43" i="5"/>
  <c r="H43" i="5" s="1"/>
  <c r="G59" i="5"/>
  <c r="E59" i="5"/>
  <c r="E72" i="5"/>
  <c r="H72" i="5" s="1"/>
  <c r="E128" i="5"/>
  <c r="H128" i="5" s="1"/>
  <c r="E25" i="5"/>
  <c r="H25" i="5" s="1"/>
  <c r="G28" i="5"/>
  <c r="E28" i="5"/>
  <c r="E33" i="5"/>
  <c r="H33" i="5" s="1"/>
  <c r="E46" i="5"/>
  <c r="E49" i="5"/>
  <c r="H49" i="5" s="1"/>
  <c r="E54" i="5"/>
  <c r="H54" i="5" s="1"/>
  <c r="E62" i="5"/>
  <c r="H62" i="5" s="1"/>
  <c r="E67" i="5"/>
  <c r="H67" i="5" s="1"/>
  <c r="E80" i="5"/>
  <c r="H80" i="5" s="1"/>
  <c r="G88" i="5"/>
  <c r="E88" i="5"/>
  <c r="H88" i="5" s="1"/>
  <c r="E102" i="5"/>
  <c r="H102" i="5" s="1"/>
  <c r="G110" i="5"/>
  <c r="E110" i="5"/>
  <c r="H110" i="5" s="1"/>
  <c r="G116" i="5"/>
  <c r="E116" i="5"/>
  <c r="H116" i="5" s="1"/>
  <c r="G123" i="5"/>
  <c r="E123" i="5"/>
  <c r="H123" i="5" s="1"/>
  <c r="G131" i="5"/>
  <c r="E131" i="5"/>
  <c r="H131" i="5" s="1"/>
  <c r="E133" i="5"/>
  <c r="H133" i="5" s="1"/>
  <c r="G138" i="5"/>
  <c r="E146" i="5"/>
  <c r="E12" i="5"/>
  <c r="H12" i="5" s="1"/>
  <c r="E17" i="5"/>
  <c r="H17" i="5" s="1"/>
  <c r="G36" i="5"/>
  <c r="E36" i="5"/>
  <c r="H36" i="5" s="1"/>
  <c r="E41" i="5"/>
  <c r="H41" i="5" s="1"/>
  <c r="G57" i="5"/>
  <c r="E57" i="5"/>
  <c r="H57" i="5" s="1"/>
  <c r="G65" i="5"/>
  <c r="E65" i="5"/>
  <c r="H65" i="5" s="1"/>
  <c r="E75" i="5"/>
  <c r="H75" i="5" s="1"/>
  <c r="E83" i="5"/>
  <c r="H83" i="5" s="1"/>
  <c r="E97" i="5"/>
  <c r="H97" i="5" s="1"/>
  <c r="E105" i="5"/>
  <c r="H105" i="5" s="1"/>
  <c r="E113" i="5"/>
  <c r="H113" i="5" s="1"/>
  <c r="E119" i="5"/>
  <c r="H119" i="5" s="1"/>
  <c r="E126" i="5"/>
  <c r="H126" i="5" s="1"/>
  <c r="G136" i="5"/>
  <c r="E136" i="5"/>
  <c r="H136" i="5" s="1"/>
  <c r="E141" i="5"/>
  <c r="H141" i="5" s="1"/>
  <c r="G24" i="4"/>
  <c r="E24" i="4"/>
  <c r="G97" i="4"/>
  <c r="E97" i="4"/>
  <c r="G29" i="4"/>
  <c r="E29" i="4"/>
  <c r="H29" i="4" s="1"/>
  <c r="E31" i="4"/>
  <c r="H31" i="4" s="1"/>
  <c r="G35" i="4"/>
  <c r="E35" i="4"/>
  <c r="H35" i="4" s="1"/>
  <c r="G37" i="4"/>
  <c r="E37" i="4"/>
  <c r="H37" i="4" s="1"/>
  <c r="E49" i="4"/>
  <c r="H49" i="4" s="1"/>
  <c r="E51" i="4"/>
  <c r="H51" i="4" s="1"/>
  <c r="G53" i="4"/>
  <c r="E53" i="4"/>
  <c r="H53" i="4" s="1"/>
  <c r="E55" i="4"/>
  <c r="H55" i="4" s="1"/>
  <c r="G59" i="4"/>
  <c r="E59" i="4"/>
  <c r="H59" i="4" s="1"/>
  <c r="E101" i="4"/>
  <c r="H101" i="4" s="1"/>
  <c r="E103" i="4"/>
  <c r="E107" i="4"/>
  <c r="H107" i="4" s="1"/>
  <c r="G109" i="4"/>
  <c r="E109" i="4"/>
  <c r="H109" i="4" s="1"/>
  <c r="E111" i="4"/>
  <c r="H111" i="4" s="1"/>
  <c r="G117" i="4"/>
  <c r="E117" i="4"/>
  <c r="H117" i="4" s="1"/>
  <c r="G119" i="4"/>
  <c r="E119" i="4"/>
  <c r="G122" i="4"/>
  <c r="E122" i="4"/>
  <c r="H122" i="4" s="1"/>
  <c r="E124" i="4"/>
  <c r="H124" i="4" s="1"/>
  <c r="G126" i="4"/>
  <c r="E126" i="4"/>
  <c r="H126" i="4" s="1"/>
  <c r="G128" i="4"/>
  <c r="E128" i="4"/>
  <c r="H128" i="4" s="1"/>
  <c r="G132" i="4"/>
  <c r="E132" i="4"/>
  <c r="H132" i="4" s="1"/>
  <c r="G134" i="4"/>
  <c r="E134" i="4"/>
  <c r="H134" i="4" s="1"/>
  <c r="E137" i="4"/>
  <c r="H137" i="4" s="1"/>
  <c r="E139" i="4"/>
  <c r="H139" i="4" s="1"/>
  <c r="G12" i="4"/>
  <c r="E12" i="4"/>
  <c r="H12" i="4" s="1"/>
  <c r="G16" i="4"/>
  <c r="E16" i="4"/>
  <c r="H16" i="4" s="1"/>
  <c r="G61" i="4"/>
  <c r="E61" i="4"/>
  <c r="H61" i="4" s="1"/>
  <c r="E69" i="4"/>
  <c r="H69" i="4" s="1"/>
  <c r="E23" i="4"/>
  <c r="H23" i="4" s="1"/>
  <c r="E25" i="4"/>
  <c r="H25" i="4" s="1"/>
  <c r="E47" i="4"/>
  <c r="H47" i="4" s="1"/>
  <c r="G94" i="4"/>
  <c r="E94" i="4"/>
  <c r="E96" i="4"/>
  <c r="H96" i="4" s="1"/>
  <c r="G22" i="4"/>
  <c r="E22" i="4"/>
  <c r="H22" i="4" s="1"/>
  <c r="G43" i="4"/>
  <c r="E43" i="4"/>
  <c r="H43" i="4" s="1"/>
  <c r="E45" i="4"/>
  <c r="H45" i="4" s="1"/>
  <c r="E65" i="4"/>
  <c r="H65" i="4" s="1"/>
  <c r="E79" i="4"/>
  <c r="H79" i="4" s="1"/>
  <c r="E81" i="4"/>
  <c r="H81" i="4" s="1"/>
  <c r="G83" i="4"/>
  <c r="E83" i="4"/>
  <c r="H83" i="4" s="1"/>
  <c r="E85" i="4"/>
  <c r="H85" i="4" s="1"/>
  <c r="G87" i="4"/>
  <c r="E87" i="4"/>
  <c r="H87" i="4" s="1"/>
  <c r="E141" i="4"/>
  <c r="H141" i="4" s="1"/>
  <c r="G143" i="4"/>
  <c r="E143" i="4"/>
  <c r="H143" i="4" s="1"/>
  <c r="E145" i="4"/>
  <c r="H145" i="4" s="1"/>
  <c r="G148" i="4"/>
  <c r="E148" i="4"/>
  <c r="H148" i="4" s="1"/>
  <c r="E149" i="4"/>
  <c r="H149" i="4" s="1"/>
  <c r="G28" i="4"/>
  <c r="E28" i="4"/>
  <c r="H28" i="4" s="1"/>
  <c r="E30" i="4"/>
  <c r="H30" i="4" s="1"/>
  <c r="E34" i="4"/>
  <c r="H34" i="4" s="1"/>
  <c r="G36" i="4"/>
  <c r="E36" i="4"/>
  <c r="H36" i="4" s="1"/>
  <c r="G52" i="4"/>
  <c r="E52" i="4"/>
  <c r="E54" i="4"/>
  <c r="H54" i="4" s="1"/>
  <c r="G56" i="4"/>
  <c r="E56" i="4"/>
  <c r="H56" i="4" s="1"/>
  <c r="E58" i="4"/>
  <c r="H58" i="4" s="1"/>
  <c r="G98" i="4"/>
  <c r="E98" i="4"/>
  <c r="H98" i="4" s="1"/>
  <c r="E100" i="4"/>
  <c r="H100" i="4" s="1"/>
  <c r="G102" i="4"/>
  <c r="E102" i="4"/>
  <c r="H102" i="4" s="1"/>
  <c r="E104" i="4"/>
  <c r="H104" i="4" s="1"/>
  <c r="G108" i="4"/>
  <c r="E108" i="4"/>
  <c r="H108" i="4" s="1"/>
  <c r="G110" i="4"/>
  <c r="E110" i="4"/>
  <c r="H110" i="4" s="1"/>
  <c r="E112" i="4"/>
  <c r="H112" i="4" s="1"/>
  <c r="E115" i="4"/>
  <c r="H115" i="4" s="1"/>
  <c r="G116" i="4"/>
  <c r="E116" i="4"/>
  <c r="H116" i="4" s="1"/>
  <c r="E121" i="4"/>
  <c r="H121" i="4" s="1"/>
  <c r="G123" i="4"/>
  <c r="E123" i="4"/>
  <c r="H123" i="4" s="1"/>
  <c r="E127" i="4"/>
  <c r="H127" i="4" s="1"/>
  <c r="E129" i="4"/>
  <c r="H129" i="4" s="1"/>
  <c r="G131" i="4"/>
  <c r="E131" i="4"/>
  <c r="H131" i="4" s="1"/>
  <c r="E133" i="4"/>
  <c r="H133" i="4" s="1"/>
  <c r="E135" i="4"/>
  <c r="H135" i="4" s="1"/>
  <c r="E138" i="4"/>
  <c r="H138" i="4" s="1"/>
  <c r="E10" i="4"/>
  <c r="H10" i="4" s="1"/>
  <c r="E41" i="4"/>
  <c r="E67" i="4"/>
  <c r="H67" i="4" s="1"/>
  <c r="G71" i="4"/>
  <c r="E71" i="4"/>
  <c r="H71" i="4" s="1"/>
  <c r="E75" i="4"/>
  <c r="H75" i="4" s="1"/>
  <c r="E9" i="4"/>
  <c r="H9" i="4" s="1"/>
  <c r="G15" i="4"/>
  <c r="E15" i="4"/>
  <c r="H15" i="4" s="1"/>
  <c r="E17" i="4"/>
  <c r="H17" i="4" s="1"/>
  <c r="G40" i="4"/>
  <c r="E40" i="4"/>
  <c r="H40" i="4" s="1"/>
  <c r="G44" i="4"/>
  <c r="E44" i="4"/>
  <c r="E46" i="4"/>
  <c r="H46" i="4" s="1"/>
  <c r="E60" i="4"/>
  <c r="H60" i="4" s="1"/>
  <c r="E62" i="4"/>
  <c r="H62" i="4" s="1"/>
  <c r="E66" i="4"/>
  <c r="H66" i="4" s="1"/>
  <c r="G68" i="4"/>
  <c r="E68" i="4"/>
  <c r="H68" i="4" s="1"/>
  <c r="G70" i="4"/>
  <c r="E70" i="4"/>
  <c r="H70" i="4" s="1"/>
  <c r="E72" i="4"/>
  <c r="H72" i="4" s="1"/>
  <c r="E80" i="4"/>
  <c r="H80" i="4" s="1"/>
  <c r="E84" i="4"/>
  <c r="H84" i="4" s="1"/>
  <c r="E86" i="4"/>
  <c r="H86" i="4" s="1"/>
  <c r="G88" i="4"/>
  <c r="E88" i="4"/>
  <c r="H88" i="4" s="1"/>
  <c r="E90" i="4"/>
  <c r="H90" i="4" s="1"/>
  <c r="G142" i="4"/>
  <c r="E142" i="4"/>
  <c r="H142" i="4" s="1"/>
  <c r="G144" i="4"/>
  <c r="E144" i="4"/>
  <c r="H144" i="4" s="1"/>
  <c r="E146" i="4"/>
  <c r="H146" i="4" s="1"/>
  <c r="G147" i="4"/>
  <c r="E147" i="4"/>
  <c r="H147" i="4" s="1"/>
  <c r="G111" i="1"/>
  <c r="G102" i="5"/>
  <c r="G23" i="5"/>
  <c r="G66" i="5"/>
  <c r="G31" i="5"/>
  <c r="G117" i="5"/>
  <c r="G112" i="5"/>
  <c r="G128" i="5"/>
  <c r="H124" i="5"/>
  <c r="G122" i="5"/>
  <c r="H28" i="5"/>
  <c r="H47" i="5"/>
  <c r="G71" i="5"/>
  <c r="G47" i="5"/>
  <c r="H56" i="5"/>
  <c r="H107" i="5"/>
  <c r="G17" i="5"/>
  <c r="G80" i="5"/>
  <c r="G90" i="5"/>
  <c r="G109" i="5"/>
  <c r="G141" i="5"/>
  <c r="G9" i="5"/>
  <c r="H39" i="5"/>
  <c r="G96" i="5"/>
  <c r="H103" i="5"/>
  <c r="G125" i="5"/>
  <c r="G14" i="5"/>
  <c r="G72" i="5"/>
  <c r="G87" i="5"/>
  <c r="H95" i="5"/>
  <c r="H140" i="5"/>
  <c r="G137" i="4"/>
  <c r="H94" i="4"/>
  <c r="G79" i="4"/>
  <c r="G145" i="4"/>
  <c r="H24" i="4"/>
  <c r="G72" i="4"/>
  <c r="H97" i="4"/>
  <c r="H119" i="4"/>
  <c r="G103" i="4"/>
  <c r="G17" i="4"/>
  <c r="G81" i="4"/>
  <c r="G86" i="4"/>
  <c r="G107" i="4"/>
  <c r="G67" i="4"/>
  <c r="G25" i="4"/>
  <c r="G65" i="4"/>
  <c r="G115" i="4"/>
  <c r="G45" i="4"/>
  <c r="G9" i="4"/>
  <c r="G75" i="4"/>
  <c r="G90" i="4"/>
  <c r="G23" i="4"/>
  <c r="G121" i="4"/>
  <c r="G129" i="4"/>
  <c r="G125" i="1"/>
  <c r="E107" i="1"/>
  <c r="H107" i="1" s="1"/>
  <c r="E116" i="1"/>
  <c r="E100" i="1"/>
  <c r="H100" i="1" s="1"/>
  <c r="E92" i="1"/>
  <c r="H92" i="1" s="1"/>
  <c r="E86" i="1"/>
  <c r="H86" i="1" s="1"/>
  <c r="E79" i="1"/>
  <c r="H79" i="1" s="1"/>
  <c r="G50" i="1"/>
  <c r="E119" i="1"/>
  <c r="H119" i="1" s="1"/>
  <c r="E96" i="1"/>
  <c r="H96" i="1" s="1"/>
  <c r="E88" i="1"/>
  <c r="H88" i="1" s="1"/>
  <c r="E82" i="1"/>
  <c r="H82" i="1" s="1"/>
  <c r="E113" i="1"/>
  <c r="H113" i="1" s="1"/>
  <c r="E106" i="1"/>
  <c r="H106" i="1" s="1"/>
  <c r="E98" i="1"/>
  <c r="H98" i="1" s="1"/>
  <c r="E84" i="1"/>
  <c r="H84" i="1" s="1"/>
  <c r="G117" i="1"/>
  <c r="E118" i="1"/>
  <c r="H118" i="1" s="1"/>
  <c r="E112" i="1"/>
  <c r="H112" i="1" s="1"/>
  <c r="E103" i="1"/>
  <c r="H103" i="1" s="1"/>
  <c r="E95" i="1"/>
  <c r="H95" i="1" s="1"/>
  <c r="H114" i="1"/>
  <c r="H99" i="1"/>
  <c r="H91" i="1"/>
  <c r="H85" i="1"/>
  <c r="E117" i="1"/>
  <c r="H117" i="1" s="1"/>
  <c r="E111" i="1"/>
  <c r="H111" i="1" s="1"/>
  <c r="E102" i="1"/>
  <c r="H102" i="1" s="1"/>
  <c r="E94" i="1"/>
  <c r="H94" i="1" s="1"/>
  <c r="H115" i="1"/>
  <c r="H109" i="1"/>
  <c r="H90" i="1"/>
  <c r="E101" i="1"/>
  <c r="H101" i="1" s="1"/>
  <c r="E93" i="1"/>
  <c r="H93" i="1" s="1"/>
  <c r="E87" i="1"/>
  <c r="H87" i="1" s="1"/>
  <c r="E80" i="1"/>
  <c r="H80" i="1" s="1"/>
  <c r="H120" i="1"/>
  <c r="H108" i="1"/>
  <c r="H105" i="1"/>
  <c r="H97" i="1"/>
  <c r="H89" i="1"/>
  <c r="H83" i="1"/>
  <c r="E70" i="1"/>
  <c r="H70" i="1" s="1"/>
  <c r="G65" i="1"/>
  <c r="H62" i="1"/>
  <c r="H54" i="1"/>
  <c r="E63" i="1"/>
  <c r="H63" i="1" s="1"/>
  <c r="E77" i="1"/>
  <c r="H77" i="1" s="1"/>
  <c r="E53" i="1"/>
  <c r="H61" i="1"/>
  <c r="E76" i="1"/>
  <c r="E68" i="1"/>
  <c r="E60" i="1"/>
  <c r="E52" i="1"/>
  <c r="E75" i="1"/>
  <c r="H75" i="1" s="1"/>
  <c r="E67" i="1"/>
  <c r="H67" i="1" s="1"/>
  <c r="E59" i="1"/>
  <c r="H59" i="1" s="1"/>
  <c r="E51" i="1"/>
  <c r="H51" i="1" s="1"/>
  <c r="H69" i="1"/>
  <c r="E74" i="1"/>
  <c r="H74" i="1" s="1"/>
  <c r="E66" i="1"/>
  <c r="E58" i="1"/>
  <c r="H58" i="1" s="1"/>
  <c r="E50" i="1"/>
  <c r="E73" i="1"/>
  <c r="E65" i="1"/>
  <c r="H65" i="1" s="1"/>
  <c r="E57" i="1"/>
  <c r="H57" i="1" s="1"/>
  <c r="E64" i="1"/>
  <c r="H64" i="1" s="1"/>
  <c r="H71" i="1"/>
  <c r="G115" i="1"/>
  <c r="G25" i="5"/>
  <c r="G38" i="5"/>
  <c r="H55" i="5"/>
  <c r="H73" i="5"/>
  <c r="G74" i="5"/>
  <c r="G79" i="5"/>
  <c r="H146" i="5"/>
  <c r="H149" i="5"/>
  <c r="H32" i="5"/>
  <c r="G33" i="5"/>
  <c r="G146" i="5"/>
  <c r="G54" i="5"/>
  <c r="G104" i="5"/>
  <c r="G118" i="5"/>
  <c r="G133" i="5"/>
  <c r="H144" i="5"/>
  <c r="G22" i="5"/>
  <c r="G30" i="5"/>
  <c r="G101" i="5"/>
  <c r="G130" i="5"/>
  <c r="H139" i="5"/>
  <c r="G41" i="5"/>
  <c r="H44" i="5"/>
  <c r="G46" i="5"/>
  <c r="H81" i="5"/>
  <c r="G82" i="5"/>
  <c r="G83" i="5"/>
  <c r="G94" i="5"/>
  <c r="G91" i="5"/>
  <c r="G12" i="5"/>
  <c r="H91" i="5"/>
  <c r="G143" i="5"/>
  <c r="H143" i="5"/>
  <c r="G114" i="5"/>
  <c r="H114" i="5"/>
  <c r="G135" i="5"/>
  <c r="H135" i="5"/>
  <c r="H59" i="5"/>
  <c r="G70" i="5"/>
  <c r="H70" i="5"/>
  <c r="G127" i="5"/>
  <c r="H127" i="5"/>
  <c r="G92" i="5"/>
  <c r="H92" i="5"/>
  <c r="H46" i="5"/>
  <c r="G62" i="5"/>
  <c r="G68" i="5"/>
  <c r="H68" i="5"/>
  <c r="G78" i="5"/>
  <c r="G106" i="5"/>
  <c r="H106" i="5"/>
  <c r="G63" i="5"/>
  <c r="G67" i="5"/>
  <c r="G76" i="5"/>
  <c r="H76" i="5"/>
  <c r="G86" i="5"/>
  <c r="H86" i="5"/>
  <c r="G98" i="5"/>
  <c r="H98" i="5"/>
  <c r="G75" i="5"/>
  <c r="G84" i="5"/>
  <c r="H84" i="5"/>
  <c r="H100" i="5"/>
  <c r="H108" i="5"/>
  <c r="H129" i="5"/>
  <c r="G97" i="5"/>
  <c r="G105" i="5"/>
  <c r="G113" i="5"/>
  <c r="G119" i="5"/>
  <c r="G126" i="5"/>
  <c r="G134" i="5"/>
  <c r="G142" i="5"/>
  <c r="G147" i="5"/>
  <c r="H79" i="5"/>
  <c r="H122" i="5"/>
  <c r="H130" i="5"/>
  <c r="H138" i="5"/>
  <c r="H52" i="4"/>
  <c r="G55" i="4"/>
  <c r="G80" i="4"/>
  <c r="G139" i="4"/>
  <c r="G30" i="4"/>
  <c r="G31" i="4"/>
  <c r="H44" i="4"/>
  <c r="G51" i="4"/>
  <c r="G58" i="4"/>
  <c r="G60" i="4"/>
  <c r="G149" i="4"/>
  <c r="G69" i="4"/>
  <c r="G85" i="4"/>
  <c r="H103" i="4"/>
  <c r="G112" i="4"/>
  <c r="H20" i="4"/>
  <c r="G54" i="4"/>
  <c r="G96" i="4"/>
  <c r="G34" i="4"/>
  <c r="G47" i="4"/>
  <c r="H18" i="4"/>
  <c r="H19" i="4"/>
  <c r="G74" i="4"/>
  <c r="G78" i="4"/>
  <c r="H78" i="4"/>
  <c r="G125" i="4"/>
  <c r="H125" i="4"/>
  <c r="G38" i="4"/>
  <c r="H38" i="4"/>
  <c r="G63" i="4"/>
  <c r="H74" i="4"/>
  <c r="G18" i="4"/>
  <c r="H63" i="4"/>
  <c r="G13" i="4"/>
  <c r="H13" i="4"/>
  <c r="H50" i="4"/>
  <c r="G50" i="4"/>
  <c r="H26" i="4"/>
  <c r="G32" i="4"/>
  <c r="G39" i="4"/>
  <c r="H39" i="4"/>
  <c r="H95" i="4"/>
  <c r="G95" i="4"/>
  <c r="G140" i="4"/>
  <c r="H140" i="4"/>
  <c r="G62" i="4"/>
  <c r="G73" i="4"/>
  <c r="H73" i="4"/>
  <c r="G106" i="4"/>
  <c r="H106" i="4"/>
  <c r="G10" i="4"/>
  <c r="G26" i="4"/>
  <c r="H32" i="4"/>
  <c r="H42" i="4"/>
  <c r="G76" i="4"/>
  <c r="H76" i="4"/>
  <c r="H82" i="4"/>
  <c r="G82" i="4"/>
  <c r="H105" i="4"/>
  <c r="G11" i="4"/>
  <c r="H14" i="4"/>
  <c r="H11" i="4"/>
  <c r="G14" i="4"/>
  <c r="G42" i="4"/>
  <c r="G57" i="4"/>
  <c r="H57" i="4"/>
  <c r="G64" i="4"/>
  <c r="H64" i="4"/>
  <c r="G105" i="4"/>
  <c r="G89" i="4"/>
  <c r="H91" i="4"/>
  <c r="G91" i="4"/>
  <c r="H93" i="4"/>
  <c r="G93" i="4"/>
  <c r="G118" i="4"/>
  <c r="H118" i="4"/>
  <c r="H120" i="4"/>
  <c r="H21" i="4"/>
  <c r="G49" i="4"/>
  <c r="G84" i="4"/>
  <c r="H89" i="4"/>
  <c r="G120" i="4"/>
  <c r="G146" i="4"/>
  <c r="G113" i="4"/>
  <c r="H113" i="4"/>
  <c r="G114" i="4"/>
  <c r="H114" i="4"/>
  <c r="G33" i="4"/>
  <c r="H33" i="4"/>
  <c r="H77" i="4"/>
  <c r="H99" i="4"/>
  <c r="G99" i="4"/>
  <c r="G127" i="4"/>
  <c r="G130" i="4"/>
  <c r="H130" i="4"/>
  <c r="G41" i="4"/>
  <c r="H41" i="4"/>
  <c r="G77" i="4"/>
  <c r="G101" i="4"/>
  <c r="G135" i="4"/>
  <c r="G138" i="4"/>
  <c r="G100" i="4"/>
  <c r="G104" i="4"/>
  <c r="G111" i="4"/>
  <c r="G124" i="4"/>
  <c r="G66" i="4"/>
  <c r="G141" i="4"/>
  <c r="G133" i="4"/>
  <c r="G61" i="1"/>
  <c r="G77" i="1"/>
  <c r="G53" i="1"/>
  <c r="G90" i="1"/>
  <c r="G104" i="1"/>
  <c r="G107" i="1"/>
  <c r="G118" i="1"/>
  <c r="G124" i="1"/>
  <c r="G122" i="1"/>
  <c r="G78" i="1"/>
  <c r="G54" i="1"/>
  <c r="G93" i="1"/>
  <c r="G109" i="1"/>
  <c r="G113" i="1"/>
  <c r="G69" i="1"/>
  <c r="G98" i="1"/>
  <c r="G126" i="1"/>
  <c r="G71" i="1"/>
  <c r="G87" i="1"/>
  <c r="G55" i="1"/>
  <c r="G120" i="1"/>
  <c r="G108" i="1"/>
  <c r="G91" i="1"/>
  <c r="G62" i="1"/>
  <c r="G99" i="1"/>
  <c r="G105" i="1"/>
  <c r="G97" i="1"/>
  <c r="G85" i="1"/>
  <c r="G114" i="1"/>
  <c r="G76" i="1"/>
  <c r="G95" i="1"/>
  <c r="G89" i="1"/>
  <c r="H55" i="1"/>
  <c r="G68" i="1"/>
  <c r="G60" i="1"/>
  <c r="G52" i="1"/>
  <c r="G83" i="1"/>
  <c r="H110" i="1"/>
  <c r="H56" i="1"/>
  <c r="H104" i="1"/>
  <c r="G56" i="1"/>
  <c r="G110" i="1"/>
  <c r="G103" i="1"/>
  <c r="G82" i="1"/>
  <c r="G58" i="1"/>
  <c r="G101" i="1"/>
  <c r="G92" i="1"/>
  <c r="G88" i="1"/>
  <c r="G80" i="1"/>
  <c r="G79" i="1"/>
  <c r="G63" i="1"/>
  <c r="G119" i="1"/>
  <c r="G116" i="1"/>
  <c r="G96" i="1"/>
  <c r="G73" i="1"/>
  <c r="H125" i="1"/>
  <c r="G121" i="1"/>
  <c r="H126" i="1"/>
  <c r="H121" i="1"/>
  <c r="G123" i="1"/>
  <c r="H124" i="1"/>
  <c r="H123" i="1"/>
  <c r="H122" i="1"/>
  <c r="G112" i="1"/>
  <c r="G86" i="1"/>
  <c r="H78" i="1"/>
  <c r="G81" i="1"/>
  <c r="H81" i="1"/>
  <c r="H72" i="1"/>
  <c r="G72" i="1"/>
  <c r="G67" i="1"/>
  <c r="G59" i="1"/>
  <c r="H116" i="1" l="1"/>
  <c r="H73" i="1"/>
  <c r="H68" i="1"/>
  <c r="H76" i="1"/>
  <c r="H53" i="1"/>
  <c r="H60" i="1"/>
  <c r="H50" i="1"/>
  <c r="H66" i="1"/>
  <c r="H52" i="1"/>
  <c r="G32" i="1" l="1"/>
  <c r="G24" i="1"/>
  <c r="G30" i="1"/>
  <c r="G38" i="1"/>
  <c r="H34" i="1"/>
  <c r="G7" i="1"/>
  <c r="G8" i="1"/>
  <c r="G9" i="1"/>
  <c r="G11" i="1"/>
  <c r="G12" i="1"/>
  <c r="G15" i="1"/>
  <c r="G16" i="1"/>
  <c r="G17" i="1"/>
  <c r="G20" i="1"/>
  <c r="G22" i="1"/>
  <c r="G25" i="1"/>
  <c r="G28" i="1"/>
  <c r="G29" i="1"/>
  <c r="G33" i="1"/>
  <c r="G36" i="1"/>
  <c r="G37" i="1"/>
  <c r="G40" i="1"/>
  <c r="G41" i="1"/>
  <c r="G44" i="1"/>
  <c r="G45" i="1"/>
  <c r="G46" i="1"/>
  <c r="G48" i="1"/>
  <c r="G49" i="1"/>
  <c r="H13" i="1" l="1"/>
  <c r="H38" i="1"/>
  <c r="H9" i="1"/>
  <c r="H30" i="1"/>
  <c r="H26" i="1"/>
  <c r="H22" i="1"/>
  <c r="H18" i="1"/>
  <c r="H46" i="1"/>
  <c r="H45" i="1"/>
  <c r="H37" i="1"/>
  <c r="H29" i="1"/>
  <c r="H8" i="1"/>
  <c r="G47" i="1"/>
  <c r="G43" i="1"/>
  <c r="G39" i="1"/>
  <c r="G35" i="1"/>
  <c r="G31" i="1"/>
  <c r="G27" i="1"/>
  <c r="G23" i="1"/>
  <c r="G19" i="1"/>
  <c r="G14" i="1"/>
  <c r="G10" i="1"/>
  <c r="H44" i="1"/>
  <c r="H36" i="1"/>
  <c r="H28" i="1"/>
  <c r="H20" i="1"/>
  <c r="H15" i="1"/>
  <c r="H7" i="1"/>
  <c r="H43" i="1"/>
  <c r="H35" i="1"/>
  <c r="H27" i="1"/>
  <c r="H19" i="1"/>
  <c r="H14" i="1"/>
  <c r="G34" i="1"/>
  <c r="G26" i="1"/>
  <c r="G18" i="1"/>
  <c r="G13" i="1"/>
  <c r="H49" i="1"/>
  <c r="H41" i="1"/>
  <c r="H33" i="1"/>
  <c r="H25" i="1"/>
  <c r="H17" i="1"/>
  <c r="H12" i="1"/>
  <c r="H48" i="1"/>
  <c r="H40" i="1"/>
  <c r="H32" i="1"/>
  <c r="H24" i="1"/>
  <c r="H16" i="1"/>
  <c r="H11" i="1"/>
  <c r="H47" i="1"/>
  <c r="H39" i="1"/>
  <c r="H31" i="1"/>
  <c r="H23" i="1"/>
  <c r="H10" i="1"/>
  <c r="D6" i="1" l="1"/>
  <c r="G6" i="1" s="1"/>
  <c r="E6" i="1" l="1"/>
  <c r="H6" i="1" l="1"/>
</calcChain>
</file>

<file path=xl/sharedStrings.xml><?xml version="1.0" encoding="utf-8"?>
<sst xmlns="http://schemas.openxmlformats.org/spreadsheetml/2006/main" count="565" uniqueCount="180">
  <si>
    <t>Артикул</t>
  </si>
  <si>
    <t>Наименование</t>
  </si>
  <si>
    <t>% скидки</t>
  </si>
  <si>
    <t>K-RW-VIRGO*150n</t>
  </si>
  <si>
    <t>K-RW-VIRGO*170n</t>
  </si>
  <si>
    <t>Ванна прямоугольная LORENA 140x70</t>
  </si>
  <si>
    <t>Ванна прямоугольная LORENA 150x70</t>
  </si>
  <si>
    <t>Ванна прямоугольная LORENA 160x70</t>
  </si>
  <si>
    <t>Ванна прямоугольная LORENA 170x70</t>
  </si>
  <si>
    <t>Ванна прямоугольная VIRGO 150x75</t>
  </si>
  <si>
    <t>Ванна прямоугольная VIRGO 170x75</t>
  </si>
  <si>
    <t>Панель для ванны фронтальная UNIVERSAL TYPE 1 140</t>
  </si>
  <si>
    <t>Панель для ванны фронтальная UNIVERSAL TYPE 1 150</t>
  </si>
  <si>
    <t>Панель для ванны фронтальная UNIVERSAL TYPE 1 160</t>
  </si>
  <si>
    <t>Панель для ванны фронтальная UNIVERSAL TYPE 1 170</t>
  </si>
  <si>
    <t>Панель для ванны фронтальная VIRGO 150</t>
  </si>
  <si>
    <t>Панель для ванны фронтальная VIRGO 170</t>
  </si>
  <si>
    <t>KN-LU-LED020*60-b-Os</t>
  </si>
  <si>
    <t>KN-LU-LED020*70-b-Os</t>
  </si>
  <si>
    <t>KN-LU-LED020*80-b-Os</t>
  </si>
  <si>
    <t>KN-LU-LED060*80-p-Os</t>
  </si>
  <si>
    <t>SB-SZ-LARA-CO50/Wh</t>
  </si>
  <si>
    <t>SB-SZ-LARA-CO60/Wh</t>
  </si>
  <si>
    <t>SB-SZ-LARA-CO70/Wh</t>
  </si>
  <si>
    <t>SB-SZ-LARA-CO80/Wh</t>
  </si>
  <si>
    <t>SB-SL-LAR/Wh</t>
  </si>
  <si>
    <t>SB-SZ-MOD-MO50Sl/Wh</t>
  </si>
  <si>
    <t>SB-SZ-MOD-MO60Sl/Wh</t>
  </si>
  <si>
    <t>SB-SZ-MOD-MO80Sl/Wh</t>
  </si>
  <si>
    <t>SB-SZ-MOD-MO40/Wh</t>
  </si>
  <si>
    <t>SB-SZ-MOD-MO50/Wh</t>
  </si>
  <si>
    <t>SB-SZ-MOD-MO60/Wh</t>
  </si>
  <si>
    <t>SB-SZ-MOD-MO80/Wh</t>
  </si>
  <si>
    <t>S-IN-BLACK-Cg-w</t>
  </si>
  <si>
    <t>S-IN-MZ-LEON_NEW</t>
  </si>
  <si>
    <t>S-IN-MZ-LINK_PRO</t>
  </si>
  <si>
    <t>S-IN-MZ-VECTOR</t>
  </si>
  <si>
    <t>S-BU-BK/Cm</t>
  </si>
  <si>
    <t>S-BU-GMT/Cg</t>
  </si>
  <si>
    <t>P-BU-STE/Blg/Gl</t>
  </si>
  <si>
    <t>P-BU-ACN-CIR-PN/Wh/Gl</t>
  </si>
  <si>
    <t>P-BU-ACN-CIR-PN/Bl/Gl</t>
  </si>
  <si>
    <t>P-BU-TOR/Cm/St</t>
  </si>
  <si>
    <t>P-BU-ACN-CIR/Cg</t>
  </si>
  <si>
    <t>P-BU-ACT/Blg/Gl</t>
  </si>
  <si>
    <t>P-BU-ACT/Cg</t>
  </si>
  <si>
    <t>P-BU-ACT/Wh</t>
  </si>
  <si>
    <t>P-BU-ACT/Whg/Gl</t>
  </si>
  <si>
    <t>P-BU-INT/Blg/Gl</t>
  </si>
  <si>
    <t>P-BU-INT/Whg/Gl</t>
  </si>
  <si>
    <t>P-BU-MOV/Blg/Gl</t>
  </si>
  <si>
    <t>P-BU-MOV/Cg</t>
  </si>
  <si>
    <t>P-BU-MOV/Cm</t>
  </si>
  <si>
    <t>P-BU-MOV/Wh</t>
  </si>
  <si>
    <t>P-BU-MOV/Whg/Gl</t>
  </si>
  <si>
    <t>P-BU-PIL/Blg/Gl</t>
  </si>
  <si>
    <t>P-BU-PIL/Whg/Gl</t>
  </si>
  <si>
    <t>P-BU-PRE/Cm</t>
  </si>
  <si>
    <t>S-SET-DEL/Black/TPL/Cg-w</t>
  </si>
  <si>
    <t>S-SET-DELFI/Tiger/Cg-w</t>
  </si>
  <si>
    <t>Рама для ванны VIRGO 150</t>
  </si>
  <si>
    <t>Рама для ванны VIRGO 170</t>
  </si>
  <si>
    <t>Ванна прямоугольная MITO RED 150x70</t>
  </si>
  <si>
    <t>Ванна прямоугольная MITO RED 160x70</t>
  </si>
  <si>
    <t>Ванна прямоугольная MITO RED 170x70</t>
  </si>
  <si>
    <t>Ножки для ванн тип 01</t>
  </si>
  <si>
    <t>Зеркало LED 020 base 60x80 с подсветкой прямоугольное</t>
  </si>
  <si>
    <t>Зеркало LED 020 base 70x80 с подсветкой прямоугольное</t>
  </si>
  <si>
    <t>Зеркало LED 020 base 80x60 с подсветкой прямоугольное</t>
  </si>
  <si>
    <t>Зеркало LED 060 design pro 80x60 с подсветкой часы с антизапотеванием прямоугольное</t>
  </si>
  <si>
    <t>Зеркало ECLIPSE smart 80x80 с подсветкой круглое в черной рамке</t>
  </si>
  <si>
    <t>Зеркало ECLIPSE smart 50x122 с подсветкой овальное в черной рамке</t>
  </si>
  <si>
    <t>Зеркало ECLIPSE smart 60x60 с подсветкой круглое</t>
  </si>
  <si>
    <t>Зеркало ECLIPSE smart 80x80 с подсветкой круглое</t>
  </si>
  <si>
    <t>Зеркало ECLIPSE smart 90x90 с подсветкой круглое</t>
  </si>
  <si>
    <t>Зеркало ECLIPSE smart 100x100 с подсветкой круглое</t>
  </si>
  <si>
    <t>Зеркало ECLIPSE smart 60x60 с подсветкой круглое в черной рамке</t>
  </si>
  <si>
    <t>Зеркало ECLIPSE smart 90x90 с подсветкой круглое в черной рамке</t>
  </si>
  <si>
    <t>Зеркало ECLIPSE smart 100x100 с подсветкой круглое в черной рамке</t>
  </si>
  <si>
    <t>Зеркало ECLIPSE smart 50x122 с подсветкой овальное</t>
  </si>
  <si>
    <t>Зеркало ECLIPSE smart 76x90 с подсветкой органик</t>
  </si>
  <si>
    <t>Зеркало ECLIPSE smart 60x85 с подсветкой органик</t>
  </si>
  <si>
    <t>Зеркало ECLIPSE smart 50х125 с подсветкой прямоугольное</t>
  </si>
  <si>
    <t>Зеркало ECLIPSE smart 60х145 с подсветкой прямоугольное</t>
  </si>
  <si>
    <t>Тумба под раковину подвесная LARA 50 для COMO 50 белый</t>
  </si>
  <si>
    <t>Тумба под раковину подвесная LARA 60 для COMO 60 белый</t>
  </si>
  <si>
    <t>Тумба под раковину подвесная LARA 70 для COMO 70 белый</t>
  </si>
  <si>
    <t>Тумба под раковину подвесная LARA 80 для COMO 80 белый</t>
  </si>
  <si>
    <t>Пенал подвесной LARA 30 универсальный белый</t>
  </si>
  <si>
    <t>Тумба под раковину подвесная LARA 40 для COMO 40 орех</t>
  </si>
  <si>
    <t>Тумба под раковину подвесная LARA 50 для COMO 50 орех</t>
  </si>
  <si>
    <t>Тумба под раковину подвесная LARA 60 для COMO 60 орех</t>
  </si>
  <si>
    <t>Тумба под раковину подвесная LARA 70 для COMO 70 орех</t>
  </si>
  <si>
    <t>Тумба под раковину подвесная LARA 80 для COMO 80 орех</t>
  </si>
  <si>
    <t>Пенал подвесной LARA 30 универсальный орех</t>
  </si>
  <si>
    <t>Тумба под раковину подвесная MODUO 50 для MODUO SLIM 50 узкая белый</t>
  </si>
  <si>
    <t>Тумба под раковину подвесная MODUO 60 для MODUO SLIM 60 узкая белый</t>
  </si>
  <si>
    <t>Тумба под раковину подвесная MODUO 80 для MODUO SLIM 80 узкая белый</t>
  </si>
  <si>
    <t>Тумба под раковину подвесная MODUO 40 для MODUO 40 белый</t>
  </si>
  <si>
    <t>Тумба под раковину подвесная MODUO 50 для MODUO 50 белый</t>
  </si>
  <si>
    <t>Тумба под раковину подвесная MODUO 60 для MODUO 60 белый</t>
  </si>
  <si>
    <t>Тумба под раковину подвесная MODUO 80 для MODUO 80 белый</t>
  </si>
  <si>
    <t>Инсталляция BLACK 35 для унитаза механическая кнопка LEON пластик хром глянцевый</t>
  </si>
  <si>
    <t>Инсталляция LEON NEW 40 для унитаза составная механическая</t>
  </si>
  <si>
    <t>Инсталляция LINK PRO 40 для унитаза механическая</t>
  </si>
  <si>
    <t>Инсталляция VECTOR 40 для унитаза механическая</t>
  </si>
  <si>
    <t>Инсталляция VECTOR 40 для унитаза механическая кнопка BLICK пластик хром матовый</t>
  </si>
  <si>
    <t>Инсталляция VECTOR 40 для унитаза механическая кнопка PILOT стекло белый</t>
  </si>
  <si>
    <t>Инсталляция VECTOR 40 для унитаза механическая кнопка CORNER пластик хром глянцевый</t>
  </si>
  <si>
    <t>Инсталляция VECTOR 40 для унитаза механическая кнопка BLICK пластик белый</t>
  </si>
  <si>
    <t>Инсталляция VECTOR 40 exp для унитаза механическая синий</t>
  </si>
  <si>
    <t>Инсталляция AQUA SMART М 40Z для унитаза механическая оцинкованная</t>
  </si>
  <si>
    <t>Инсталляция AQUA SMART M 40 для унитаза механическая окрашенная</t>
  </si>
  <si>
    <t>Инсталляция AQUA PRIME P 50Z для унитаза пневматическая оцинкованная</t>
  </si>
  <si>
    <t>Кнопка TWINS для LINK PRO/VECTOR/LINK/HI-TEC пластик хром глянцевый</t>
  </si>
  <si>
    <t>Кнопка TWINS для LINK PRO/VECTOR/LINK/HI-TEC пластик золотой матовый</t>
  </si>
  <si>
    <t>Кнопка ACCENTO SQUARE для AQUA 50 пневматическая стекло черный</t>
  </si>
  <si>
    <t>Кнопка ACCENTO SQUARE для AQUA 50 пневматическая стекло белый</t>
  </si>
  <si>
    <t>Кнопка ACCENTO SQUARE для AQUA 50 пневматическая пластик хром глянцевый</t>
  </si>
  <si>
    <t>Кнопка ACCENTO SQUARE для AQUA 50 пневматическая пластик черный матовый</t>
  </si>
  <si>
    <t>Кнопка ACCENTO CIRCLE для AQUA 50 пневматическая пластик черный матовый</t>
  </si>
  <si>
    <t>Кнопка TWINS для LINK PRO/VECTOR/LINK/HI-TEC пластик черный матовый с рамкой</t>
  </si>
  <si>
    <t>Кнопка TWINS для LINK PRO/VECTOR/LINK/HI-TEC пластик белый матовый с рамкой</t>
  </si>
  <si>
    <t>Кнопка CORNER для LINK PRO/VECTOR/LINK/HI-TEC пластик белый</t>
  </si>
  <si>
    <t>Кнопка BLICK для LINK PRO/VECTOR/LINK/HI-TEC пластик хром матовый</t>
  </si>
  <si>
    <t>Кнопка CORNER для LINK PRO/VECTOR/LINK/HI-TEC пластик хром матовый</t>
  </si>
  <si>
    <t>Кнопка CORNER для LINK PRO/VECTOR/LINK/HI-TEC пластик хром глянцевый</t>
  </si>
  <si>
    <t>Кнопка ESTETICA для LINK PRO/VECTOR/LINK/HI-TEC пластик белый</t>
  </si>
  <si>
    <t>Кнопка ESTETICA для LINK PRO/VECTOR/LINK/HI-TEC пластик хром глянцевый</t>
  </si>
  <si>
    <t>Кнопка ESTETICA для LINK PRO/VECTOR/LINK/HI-TEC пластик белый с рамкой хром</t>
  </si>
  <si>
    <t>Кнопка ESTETICA для LINK PRO/VECTOR/LINK/HI-TEC пластик черный матовый с рамкой хром</t>
  </si>
  <si>
    <t>Кнопка BLICK для LINK PRO/VECTOR/LINK/HI-TEC пластик белый</t>
  </si>
  <si>
    <t>Кнопка BLICK для LINK PRO/VECTOR/LINK/HI-TEC пластик хром глянцевый</t>
  </si>
  <si>
    <t>Кнопка BLICK для LINK PRO/VECTOR/LINK/HI-TEC пластик черный матовый</t>
  </si>
  <si>
    <t>Кнопка TWINS для LINK PRO/VECTOR/LINK/HI-TEC стекло белый</t>
  </si>
  <si>
    <t>Кнопка TWINS для LINK PRO/VECTOR/LINK/HI-TEC стекло черный</t>
  </si>
  <si>
    <t>Кнопка GEOMETRY M07 для LINK PRO/VECTOR/LINK/HI-TEC пластик хром глянцевый</t>
  </si>
  <si>
    <t>Кнопка STERO для LINK PRO/VECTOR/LINK/HI-TEC стекло черный</t>
  </si>
  <si>
    <t>Кнопка ACCENTO CIRCLE для AQUA 50 пневматическая стекло белый</t>
  </si>
  <si>
    <t>Кнопка ACCENTO CIRCLE для AQUA 50 пневматическая стекло черный</t>
  </si>
  <si>
    <t>Кнопка TORRO для LINK PRO/VECTOR/LINK/HI-TEC сталь хром матовый</t>
  </si>
  <si>
    <t>Кнопка ACCENTO CIRCLE для AQUA 50 пневматическая пластик хром глянцевый</t>
  </si>
  <si>
    <t>Кнопка ACTIS для LINK PRO/VECTOR/LINK/HI-TEC стекло черный</t>
  </si>
  <si>
    <t>Кнопка ACTIS для LINK PRO/VECTOR/LINK/HI-TEC пластик хром глянцевый</t>
  </si>
  <si>
    <t>Кнопка ACTIS для LINK PRO/VECTOR/LINK/HI-TEC пластик белый</t>
  </si>
  <si>
    <t>Кнопка ACTIS для LINK PRO/VECTOR/LINK/HI-TEC стекло белый</t>
  </si>
  <si>
    <t>Кнопка INTERA для LINK PRO/VECTOR/LINK/HI-TEC стекло черный</t>
  </si>
  <si>
    <t>Кнопка INTERA для LINK PRO/VECTOR/LINK/HI-TEC стекло белый</t>
  </si>
  <si>
    <t>Кнопка MOVI для LINK PRO/VECTOR/LINK/HI-TEC стекло черный</t>
  </si>
  <si>
    <t>Кнопка MOVI для LINK PRO/VECTOR/LINK/HI-TEC пластик хром глянцевый</t>
  </si>
  <si>
    <t>Кнопка MOVI для LINK PRO/VECTOR/LINK/HI-TEC пластик хром матовый</t>
  </si>
  <si>
    <t>Кнопка MOVI для LINK PRO/VECTOR/LINK/HI-TEC пластик белый</t>
  </si>
  <si>
    <t>Кнопка MOVI для LINK PRO/VECTOR/LINK/HI-TEC стекло белый</t>
  </si>
  <si>
    <t>Кнопка PILOT для LINK PRO/VECTOR/LINK/HI-TEC стекло черный</t>
  </si>
  <si>
    <t>Кнопка PILOT для LINK PRO/VECTOR/LINK/HI-TEC стекло белый</t>
  </si>
  <si>
    <t>Кнопка PRESTO для LINK PRO/VECTOR/LINK/HI-TEC пластик хром матовый</t>
  </si>
  <si>
    <t>Комплект CARINA XL CO DPL EO slim инсталляция AQUA SMART M40</t>
  </si>
  <si>
    <t>Комплект PARVA CO DPL EO инсталляция BLACK кнопка LEON пластик хром глянцевый</t>
  </si>
  <si>
    <t>Комплект NATURE CO DPL EO инсталляция BLACK кнопка LEON пластик хром глянцевый</t>
  </si>
  <si>
    <t>Комплект PARVA CO DPL EO slim инсталляция BLACK кнопка LEON пластик хром глянцевый</t>
  </si>
  <si>
    <t>Комплект NATURE CO DPL EO slim инсталляция BLACK кнопка LEON пластик хром глянцевый</t>
  </si>
  <si>
    <t>Комплект CARINA XL CO DPL EO slim инсталляция VECTOR кнопка ACTIS пластик хром глянцевый</t>
  </si>
  <si>
    <t>Комплект CARINA XL CO DPL EO slim инсталляция VECTOR кнопка CORNER пластик белый</t>
  </si>
  <si>
    <t>Комплект CARINA XL CO DPL EO slim инсталляция VECTOR кнопка BLICK пластик черный матовый</t>
  </si>
  <si>
    <t>Комплект CITY CO DPL EO slim инсталляция LINK PRO кнопка ESTETICA пластик хром глянцевый</t>
  </si>
  <si>
    <t>Комплект CARINA XL CO DPL EO slim инсталляция LINK PRO</t>
  </si>
  <si>
    <t>Комплект CITY CO DPL EO slim инсталляция LINK PRO кнопка MOVI пластик хром матовый</t>
  </si>
  <si>
    <t>Комплект DELFI TPL инсталляция BLACK кнопка LEON пластик хром глянцевый</t>
  </si>
  <si>
    <t>Комплект DELFI TPL инсталляция TIGER кнопка LEON пластик хром глянцевый</t>
  </si>
  <si>
    <t xml:space="preserve">Скидка РМОП </t>
  </si>
  <si>
    <t>от РРЦ</t>
  </si>
  <si>
    <t>Расчет с НДС в руб.</t>
  </si>
  <si>
    <t>РРЦ стандартная</t>
  </si>
  <si>
    <t>РРЦ Акция</t>
  </si>
  <si>
    <t>РМОП Стандарт</t>
  </si>
  <si>
    <t xml:space="preserve">РМОП Акция </t>
  </si>
  <si>
    <t>РРЦ
Акция</t>
  </si>
  <si>
    <t>Расчет без НДС в руб.</t>
  </si>
  <si>
    <t>CERSANIT</t>
  </si>
  <si>
    <t>MITO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</si>
</sst>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_-* #,##0.00_-;\-* #,##0.00_-;_-* &quot;-&quot;??_-;_-@_-"/>
    <numFmt numFmtId="165" formatCode="_-* #,##0.00\ [$€]_-;\-* #,##0.00\ [$€]_-;_-* &quot;-&quot;??\ [$€]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165" fontId="3" fillId="0" borderId="0"/>
  </cellStyleXfs>
  <cellXfs count="46">
    <xf numFmtId="0" fontId="0" fillId="0" borderId="0" xfId="0"/>
    <xf numFmtId="0" fontId="0" fillId="0" borderId="0" xfId="0" applyBorder="1"/>
    <xf numFmtId="9" fontId="2" fillId="0" borderId="0" xfId="2" applyFont="1" applyBorder="1" applyAlignment="1">
      <alignment horizontal="right"/>
    </xf>
    <xf numFmtId="164" fontId="0" fillId="0" borderId="0" xfId="1" applyFont="1" applyBorder="1"/>
    <xf numFmtId="0" fontId="7" fillId="2" borderId="0" xfId="0" applyFont="1" applyFill="1" applyBorder="1" applyAlignment="1">
      <alignment horizontal="center" vertical="center" wrapText="1"/>
    </xf>
    <xf numFmtId="164" fontId="7" fillId="2" borderId="0" xfId="1" applyFont="1" applyFill="1" applyBorder="1" applyAlignment="1">
      <alignment horizontal="center" vertical="center" wrapText="1"/>
    </xf>
    <xf numFmtId="164" fontId="0" fillId="0" borderId="0" xfId="1" applyFont="1" applyFill="1" applyBorder="1"/>
    <xf numFmtId="0" fontId="0" fillId="0" borderId="0" xfId="0" applyFill="1" applyBorder="1"/>
    <xf numFmtId="164" fontId="7" fillId="0" borderId="0" xfId="1" applyFont="1" applyFill="1" applyBorder="1"/>
    <xf numFmtId="164" fontId="8" fillId="0" borderId="0" xfId="1" applyFont="1" applyFill="1" applyBorder="1"/>
    <xf numFmtId="9" fontId="8" fillId="0" borderId="0" xfId="2" applyFont="1" applyFill="1" applyBorder="1"/>
    <xf numFmtId="0" fontId="8" fillId="0" borderId="0" xfId="0" applyFont="1" applyFill="1" applyBorder="1"/>
    <xf numFmtId="164" fontId="8" fillId="0" borderId="0" xfId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164" fontId="7" fillId="4" borderId="0" xfId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vertical="center"/>
    </xf>
    <xf numFmtId="0" fontId="0" fillId="0" borderId="0" xfId="0" applyBorder="1" applyAlignment="1">
      <alignment horizontal="right"/>
    </xf>
    <xf numFmtId="164" fontId="6" fillId="5" borderId="0" xfId="1" applyFont="1" applyFill="1" applyBorder="1"/>
    <xf numFmtId="10" fontId="10" fillId="5" borderId="0" xfId="5" applyNumberFormat="1" applyFont="1" applyFill="1" applyBorder="1" applyAlignment="1">
      <alignment horizontal="right" vertical="center"/>
    </xf>
    <xf numFmtId="10" fontId="10" fillId="5" borderId="0" xfId="4" applyNumberFormat="1" applyFont="1" applyFill="1" applyBorder="1" applyAlignment="1">
      <alignment vertical="center"/>
    </xf>
    <xf numFmtId="0" fontId="5" fillId="5" borderId="0" xfId="4" applyFont="1" applyFill="1" applyBorder="1" applyAlignment="1">
      <alignment vertical="center"/>
    </xf>
    <xf numFmtId="2" fontId="5" fillId="5" borderId="0" xfId="4" applyNumberFormat="1" applyFont="1" applyFill="1" applyBorder="1" applyAlignment="1">
      <alignment vertical="center"/>
    </xf>
    <xf numFmtId="0" fontId="9" fillId="5" borderId="0" xfId="0" applyFont="1" applyFill="1" applyBorder="1" applyAlignment="1">
      <alignment horizontal="right"/>
    </xf>
    <xf numFmtId="0" fontId="0" fillId="5" borderId="0" xfId="0" applyFill="1" applyBorder="1" applyAlignment="1">
      <alignment horizontal="right"/>
    </xf>
    <xf numFmtId="9" fontId="2" fillId="0" borderId="0" xfId="2" applyFont="1" applyBorder="1" applyAlignment="1">
      <alignment horizontal="left"/>
    </xf>
    <xf numFmtId="9" fontId="2" fillId="0" borderId="0" xfId="2" applyFont="1" applyBorder="1" applyAlignment="1"/>
    <xf numFmtId="43" fontId="0" fillId="0" borderId="0" xfId="0" applyNumberFormat="1" applyBorder="1"/>
    <xf numFmtId="164" fontId="6" fillId="6" borderId="0" xfId="1" applyFont="1" applyFill="1" applyBorder="1"/>
    <xf numFmtId="2" fontId="5" fillId="6" borderId="0" xfId="4" applyNumberFormat="1" applyFont="1" applyFill="1" applyBorder="1" applyAlignment="1">
      <alignment vertical="center"/>
    </xf>
    <xf numFmtId="0" fontId="0" fillId="6" borderId="0" xfId="0" applyFill="1" applyBorder="1" applyAlignment="1">
      <alignment horizontal="right"/>
    </xf>
    <xf numFmtId="0" fontId="5" fillId="6" borderId="0" xfId="4" applyFont="1" applyFill="1" applyBorder="1" applyAlignment="1">
      <alignment vertical="center"/>
    </xf>
    <xf numFmtId="10" fontId="10" fillId="6" borderId="0" xfId="5" applyNumberFormat="1" applyFont="1" applyFill="1" applyBorder="1" applyAlignment="1">
      <alignment horizontal="right" vertical="center"/>
    </xf>
    <xf numFmtId="0" fontId="8" fillId="6" borderId="0" xfId="0" applyFont="1" applyFill="1" applyBorder="1"/>
    <xf numFmtId="164" fontId="8" fillId="6" borderId="0" xfId="1" applyFont="1" applyFill="1" applyBorder="1" applyAlignment="1">
      <alignment horizontal="right"/>
    </xf>
    <xf numFmtId="9" fontId="8" fillId="6" borderId="0" xfId="2" applyFont="1" applyFill="1" applyBorder="1"/>
    <xf numFmtId="164" fontId="8" fillId="6" borderId="0" xfId="1" applyFont="1" applyFill="1" applyBorder="1"/>
    <xf numFmtId="0" fontId="0" fillId="6" borderId="0" xfId="0" applyFill="1" applyBorder="1"/>
    <xf numFmtId="0" fontId="8" fillId="7" borderId="0" xfId="0" applyFont="1" applyFill="1" applyBorder="1"/>
    <xf numFmtId="9" fontId="2" fillId="7" borderId="0" xfId="2" applyFont="1" applyFill="1" applyBorder="1" applyAlignment="1">
      <alignment horizontal="right"/>
    </xf>
    <xf numFmtId="9" fontId="8" fillId="7" borderId="0" xfId="2" applyFont="1" applyFill="1" applyBorder="1"/>
    <xf numFmtId="164" fontId="8" fillId="7" borderId="0" xfId="1" applyFont="1" applyFill="1" applyBorder="1"/>
    <xf numFmtId="0" fontId="0" fillId="7" borderId="0" xfId="0" applyFill="1" applyBorder="1"/>
    <xf numFmtId="164" fontId="8" fillId="7" borderId="0" xfId="1" applyFont="1" applyFill="1" applyBorder="1" applyAlignment="1">
      <alignment horizontal="right"/>
    </xf>
    <xf numFmtId="164" fontId="7" fillId="6" borderId="0" xfId="1" applyFont="1" applyFill="1" applyBorder="1"/>
  </cellXfs>
  <cellStyles count="6">
    <cellStyle name="Normalny 2 2 2 3" xfId="4" xr:uid="{6AA5132C-263E-49C9-916A-15AF046C6B87}"/>
    <cellStyle name="Normalny 2 8" xfId="5" xr:uid="{4F1A0E07-15F0-441D-8A1E-CCA0746330A9}"/>
    <cellStyle name="Procentowy 2 5" xfId="3" xr:uid="{19F45971-1857-4C6E-890D-4E96AB5391CD}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A2CB2-1D54-4983-B6CA-ABE3E86EF1E0}">
  <dimension ref="A1:N126"/>
  <sheetViews>
    <sheetView showGridLines="0" tabSelected="1" workbookViewId="0">
      <selection activeCell="G6" sqref="G6"/>
    </sheetView>
  </sheetViews>
  <sheetFormatPr defaultColWidth="8.85546875" defaultRowHeight="15" outlineLevelCol="1" x14ac:dyDescent="0.25"/>
  <cols>
    <col min="1" max="1" width="15.140625" style="1" customWidth="1"/>
    <col min="2" max="2" width="41.7109375" style="1" customWidth="1"/>
    <col min="3" max="3" width="5.85546875" style="7" customWidth="1"/>
    <col min="4" max="4" width="12.5703125" style="3" customWidth="1"/>
    <col min="5" max="5" width="10.42578125" style="3" customWidth="1" outlineLevel="1"/>
    <col min="6" max="6" width="8.85546875" style="1" customWidth="1" outlineLevel="1"/>
    <col min="7" max="7" width="11.7109375" style="3" customWidth="1" outlineLevel="1"/>
    <col min="8" max="8" width="9.42578125" style="3" customWidth="1" outlineLevel="1"/>
    <col min="9" max="9" width="7.140625" style="1" customWidth="1"/>
    <col min="10" max="10" width="12.5703125" style="1" customWidth="1"/>
    <col min="11" max="11" width="9" style="1" customWidth="1" outlineLevel="1"/>
    <col min="12" max="14" width="8.85546875" style="1" customWidth="1" outlineLevel="1"/>
    <col min="15" max="16384" width="8.85546875" style="1"/>
  </cols>
  <sheetData>
    <row r="1" spans="1:14" x14ac:dyDescent="0.25">
      <c r="A1" s="39" t="s">
        <v>178</v>
      </c>
      <c r="B1" s="40"/>
      <c r="C1" s="41"/>
      <c r="D1" s="42"/>
      <c r="E1" s="1"/>
      <c r="F1" s="11"/>
      <c r="G1" s="1"/>
      <c r="H1" s="1"/>
      <c r="J1" s="2"/>
    </row>
    <row r="2" spans="1:14" x14ac:dyDescent="0.25">
      <c r="A2" s="43"/>
      <c r="B2" s="44" t="s">
        <v>169</v>
      </c>
      <c r="C2" s="41">
        <v>0.25</v>
      </c>
      <c r="D2" s="42" t="s">
        <v>170</v>
      </c>
      <c r="E2" s="1"/>
      <c r="F2" s="11"/>
      <c r="G2" s="10"/>
      <c r="H2" s="9"/>
      <c r="J2" s="2"/>
    </row>
    <row r="3" spans="1:14" x14ac:dyDescent="0.25">
      <c r="B3" s="12"/>
      <c r="C3" s="12"/>
      <c r="D3" s="10"/>
      <c r="E3" s="9"/>
      <c r="F3" s="11"/>
      <c r="G3" s="10"/>
      <c r="H3" s="9"/>
      <c r="J3" s="2"/>
    </row>
    <row r="4" spans="1:14" x14ac:dyDescent="0.25">
      <c r="D4" s="26" t="s">
        <v>171</v>
      </c>
      <c r="E4" s="6"/>
      <c r="F4" s="7"/>
      <c r="G4" s="8"/>
      <c r="I4" s="18"/>
      <c r="J4" s="27" t="s">
        <v>177</v>
      </c>
    </row>
    <row r="5" spans="1:14" ht="24" x14ac:dyDescent="0.25">
      <c r="A5" s="14" t="s">
        <v>0</v>
      </c>
      <c r="B5" s="14" t="s">
        <v>1</v>
      </c>
      <c r="C5" s="13"/>
      <c r="D5" s="15" t="s">
        <v>172</v>
      </c>
      <c r="E5" s="15" t="s">
        <v>176</v>
      </c>
      <c r="F5" s="16" t="s">
        <v>2</v>
      </c>
      <c r="G5" s="15" t="s">
        <v>174</v>
      </c>
      <c r="H5" s="15" t="s">
        <v>175</v>
      </c>
      <c r="J5" s="5" t="s">
        <v>172</v>
      </c>
      <c r="K5" s="5" t="s">
        <v>176</v>
      </c>
      <c r="L5" s="4" t="s">
        <v>2</v>
      </c>
      <c r="M5" s="5" t="s">
        <v>174</v>
      </c>
      <c r="N5" s="5" t="s">
        <v>175</v>
      </c>
    </row>
    <row r="6" spans="1:14" x14ac:dyDescent="0.25">
      <c r="A6" s="24">
        <v>63352</v>
      </c>
      <c r="B6" s="22" t="s">
        <v>9</v>
      </c>
      <c r="C6" s="17"/>
      <c r="D6" s="19">
        <f>J6*1.2</f>
        <v>18890.004000000001</v>
      </c>
      <c r="E6" s="19">
        <f t="shared" ref="E6:E15" si="0">ROUND(D6-(D6*F6),-1)</f>
        <v>16990</v>
      </c>
      <c r="F6" s="20">
        <v>0.10059999999999999</v>
      </c>
      <c r="G6" s="19">
        <f t="shared" ref="G6:G15" si="1">D6*(1-$C$2)</f>
        <v>14167.503000000001</v>
      </c>
      <c r="H6" s="19">
        <f t="shared" ref="H6:H15" si="2">E6*(1-$C$2)</f>
        <v>12742.5</v>
      </c>
      <c r="I6" s="28"/>
      <c r="J6" s="23">
        <v>15741.67</v>
      </c>
      <c r="K6" s="19">
        <f t="shared" ref="K6:K15" si="3">J6-(J6*L6)</f>
        <v>14158.057998</v>
      </c>
      <c r="L6" s="20">
        <v>0.10059999999999999</v>
      </c>
      <c r="M6" s="19">
        <f t="shared" ref="M6:M15" si="4">J6*(1-$C$2)</f>
        <v>11806.252500000001</v>
      </c>
      <c r="N6" s="19">
        <f t="shared" ref="N6:N15" si="5">K6*(1-$C$2)</f>
        <v>10618.543498499999</v>
      </c>
    </row>
    <row r="7" spans="1:14" x14ac:dyDescent="0.25">
      <c r="A7" s="24">
        <v>63353</v>
      </c>
      <c r="B7" s="22" t="s">
        <v>10</v>
      </c>
      <c r="C7" s="17"/>
      <c r="D7" s="19">
        <f>J7*1.2</f>
        <v>20589.996000000003</v>
      </c>
      <c r="E7" s="19">
        <f t="shared" si="0"/>
        <v>17990</v>
      </c>
      <c r="F7" s="20">
        <v>0.1263</v>
      </c>
      <c r="G7" s="19">
        <f t="shared" si="1"/>
        <v>15442.497000000003</v>
      </c>
      <c r="H7" s="19">
        <f t="shared" si="2"/>
        <v>13492.5</v>
      </c>
      <c r="I7" s="28"/>
      <c r="J7" s="23">
        <v>17158.330000000002</v>
      </c>
      <c r="K7" s="19">
        <f t="shared" si="3"/>
        <v>14991.232921000003</v>
      </c>
      <c r="L7" s="20">
        <v>0.1263</v>
      </c>
      <c r="M7" s="19">
        <f t="shared" si="4"/>
        <v>12868.747500000001</v>
      </c>
      <c r="N7" s="19">
        <f t="shared" si="5"/>
        <v>11243.424690750002</v>
      </c>
    </row>
    <row r="8" spans="1:14" x14ac:dyDescent="0.25">
      <c r="A8" s="24">
        <v>63366</v>
      </c>
      <c r="B8" s="22" t="s">
        <v>15</v>
      </c>
      <c r="C8" s="17"/>
      <c r="D8" s="19">
        <f>J8*1.2</f>
        <v>6390</v>
      </c>
      <c r="E8" s="19">
        <f t="shared" si="0"/>
        <v>4990</v>
      </c>
      <c r="F8" s="20">
        <v>0.21909999999999999</v>
      </c>
      <c r="G8" s="19">
        <f t="shared" si="1"/>
        <v>4792.5</v>
      </c>
      <c r="H8" s="19">
        <f t="shared" si="2"/>
        <v>3742.5</v>
      </c>
      <c r="I8" s="28"/>
      <c r="J8" s="23">
        <v>5325</v>
      </c>
      <c r="K8" s="19">
        <f t="shared" si="3"/>
        <v>4158.2924999999996</v>
      </c>
      <c r="L8" s="20">
        <v>0.21909999999999999</v>
      </c>
      <c r="M8" s="19">
        <f t="shared" si="4"/>
        <v>3993.75</v>
      </c>
      <c r="N8" s="19">
        <f t="shared" si="5"/>
        <v>3118.7193749999997</v>
      </c>
    </row>
    <row r="9" spans="1:14" x14ac:dyDescent="0.25">
      <c r="A9" s="24">
        <v>63367</v>
      </c>
      <c r="B9" s="22" t="s">
        <v>16</v>
      </c>
      <c r="C9" s="17"/>
      <c r="D9" s="19">
        <f>J9*1.2</f>
        <v>6890.0039999999999</v>
      </c>
      <c r="E9" s="19">
        <f t="shared" si="0"/>
        <v>5490</v>
      </c>
      <c r="F9" s="20">
        <v>0.20319999999999999</v>
      </c>
      <c r="G9" s="19">
        <f t="shared" si="1"/>
        <v>5167.5029999999997</v>
      </c>
      <c r="H9" s="19">
        <f t="shared" si="2"/>
        <v>4117.5</v>
      </c>
      <c r="I9" s="28"/>
      <c r="J9" s="23">
        <v>5741.67</v>
      </c>
      <c r="K9" s="19">
        <f t="shared" si="3"/>
        <v>4574.9626559999997</v>
      </c>
      <c r="L9" s="20">
        <v>0.20319999999999999</v>
      </c>
      <c r="M9" s="19">
        <f t="shared" si="4"/>
        <v>4306.2525000000005</v>
      </c>
      <c r="N9" s="19">
        <f t="shared" si="5"/>
        <v>3431.2219919999998</v>
      </c>
    </row>
    <row r="10" spans="1:14" x14ac:dyDescent="0.25">
      <c r="A10" s="24" t="s">
        <v>3</v>
      </c>
      <c r="B10" s="22" t="s">
        <v>60</v>
      </c>
      <c r="C10" s="17"/>
      <c r="D10" s="19">
        <f>J10*1.2</f>
        <v>4089.9959999999996</v>
      </c>
      <c r="E10" s="19">
        <f t="shared" si="0"/>
        <v>3490</v>
      </c>
      <c r="F10" s="20">
        <v>0.1467</v>
      </c>
      <c r="G10" s="19">
        <f t="shared" si="1"/>
        <v>3067.4969999999998</v>
      </c>
      <c r="H10" s="19">
        <f t="shared" si="2"/>
        <v>2617.5</v>
      </c>
      <c r="I10" s="28"/>
      <c r="J10" s="23">
        <v>3408.33</v>
      </c>
      <c r="K10" s="19">
        <f t="shared" si="3"/>
        <v>2908.3279889999999</v>
      </c>
      <c r="L10" s="20">
        <v>0.1467</v>
      </c>
      <c r="M10" s="19">
        <f t="shared" si="4"/>
        <v>2556.2474999999999</v>
      </c>
      <c r="N10" s="19">
        <f t="shared" si="5"/>
        <v>2181.24599175</v>
      </c>
    </row>
    <row r="11" spans="1:14" x14ac:dyDescent="0.25">
      <c r="A11" s="25" t="s">
        <v>4</v>
      </c>
      <c r="B11" s="22" t="s">
        <v>61</v>
      </c>
      <c r="C11" s="17"/>
      <c r="D11" s="19">
        <f>J11*1.2</f>
        <v>4790.0039999999999</v>
      </c>
      <c r="E11" s="19">
        <f t="shared" si="0"/>
        <v>4190</v>
      </c>
      <c r="F11" s="20">
        <v>0.12529999999999999</v>
      </c>
      <c r="G11" s="19">
        <f t="shared" si="1"/>
        <v>3592.5029999999997</v>
      </c>
      <c r="H11" s="19">
        <f t="shared" si="2"/>
        <v>3142.5</v>
      </c>
      <c r="I11" s="28"/>
      <c r="J11" s="23">
        <v>3991.67</v>
      </c>
      <c r="K11" s="19">
        <f t="shared" si="3"/>
        <v>3491.5137490000002</v>
      </c>
      <c r="L11" s="20">
        <v>0.12529999999999999</v>
      </c>
      <c r="M11" s="19">
        <f t="shared" si="4"/>
        <v>2993.7525000000001</v>
      </c>
      <c r="N11" s="19">
        <f t="shared" si="5"/>
        <v>2618.6353117500003</v>
      </c>
    </row>
    <row r="12" spans="1:14" x14ac:dyDescent="0.25">
      <c r="A12" s="25">
        <v>63345</v>
      </c>
      <c r="B12" s="22" t="s">
        <v>5</v>
      </c>
      <c r="C12" s="17"/>
      <c r="D12" s="19">
        <f>J12*1.2</f>
        <v>14589.995999999999</v>
      </c>
      <c r="E12" s="19">
        <f t="shared" si="0"/>
        <v>12490</v>
      </c>
      <c r="F12" s="20">
        <v>0.1439</v>
      </c>
      <c r="G12" s="19">
        <f t="shared" si="1"/>
        <v>10942.496999999999</v>
      </c>
      <c r="H12" s="19">
        <f t="shared" si="2"/>
        <v>9367.5</v>
      </c>
      <c r="I12" s="28"/>
      <c r="J12" s="23">
        <v>12158.33</v>
      </c>
      <c r="K12" s="19">
        <f t="shared" si="3"/>
        <v>10408.746313</v>
      </c>
      <c r="L12" s="20">
        <v>0.1439</v>
      </c>
      <c r="M12" s="19">
        <f t="shared" si="4"/>
        <v>9118.7474999999995</v>
      </c>
      <c r="N12" s="19">
        <f t="shared" si="5"/>
        <v>7806.5597347499997</v>
      </c>
    </row>
    <row r="13" spans="1:14" x14ac:dyDescent="0.25">
      <c r="A13" s="25">
        <v>63321</v>
      </c>
      <c r="B13" s="22" t="s">
        <v>6</v>
      </c>
      <c r="C13" s="17"/>
      <c r="D13" s="19">
        <f>J13*1.2</f>
        <v>15090</v>
      </c>
      <c r="E13" s="19">
        <f t="shared" si="0"/>
        <v>12990</v>
      </c>
      <c r="F13" s="20">
        <v>0.13919999999999999</v>
      </c>
      <c r="G13" s="19">
        <f t="shared" si="1"/>
        <v>11317.5</v>
      </c>
      <c r="H13" s="19">
        <f t="shared" si="2"/>
        <v>9742.5</v>
      </c>
      <c r="I13" s="28"/>
      <c r="J13" s="23">
        <v>12575</v>
      </c>
      <c r="K13" s="19">
        <f t="shared" si="3"/>
        <v>10824.56</v>
      </c>
      <c r="L13" s="20">
        <v>0.13919999999999999</v>
      </c>
      <c r="M13" s="19">
        <f t="shared" si="4"/>
        <v>9431.25</v>
      </c>
      <c r="N13" s="19">
        <f t="shared" si="5"/>
        <v>8118.42</v>
      </c>
    </row>
    <row r="14" spans="1:14" x14ac:dyDescent="0.25">
      <c r="A14" s="25">
        <v>63322</v>
      </c>
      <c r="B14" s="22" t="s">
        <v>7</v>
      </c>
      <c r="C14" s="17"/>
      <c r="D14" s="19">
        <f>J14*1.2</f>
        <v>15789.995999999999</v>
      </c>
      <c r="E14" s="19">
        <f t="shared" si="0"/>
        <v>13490</v>
      </c>
      <c r="F14" s="20">
        <v>0.1457</v>
      </c>
      <c r="G14" s="19">
        <f t="shared" si="1"/>
        <v>11842.496999999999</v>
      </c>
      <c r="H14" s="19">
        <f t="shared" si="2"/>
        <v>10117.5</v>
      </c>
      <c r="I14" s="28"/>
      <c r="J14" s="23">
        <v>13158.33</v>
      </c>
      <c r="K14" s="19">
        <f t="shared" si="3"/>
        <v>11241.161319000001</v>
      </c>
      <c r="L14" s="20">
        <v>0.1457</v>
      </c>
      <c r="M14" s="19">
        <f t="shared" si="4"/>
        <v>9868.7474999999995</v>
      </c>
      <c r="N14" s="19">
        <f t="shared" si="5"/>
        <v>8430.870989250001</v>
      </c>
    </row>
    <row r="15" spans="1:14" x14ac:dyDescent="0.25">
      <c r="A15" s="25">
        <v>63323</v>
      </c>
      <c r="B15" s="22" t="s">
        <v>8</v>
      </c>
      <c r="C15" s="17"/>
      <c r="D15" s="19">
        <f>J15*1.2</f>
        <v>17090.004000000001</v>
      </c>
      <c r="E15" s="19">
        <f t="shared" si="0"/>
        <v>13990</v>
      </c>
      <c r="F15" s="20">
        <v>0.18140000000000001</v>
      </c>
      <c r="G15" s="19">
        <f t="shared" si="1"/>
        <v>12817.503000000001</v>
      </c>
      <c r="H15" s="19">
        <f t="shared" si="2"/>
        <v>10492.5</v>
      </c>
      <c r="I15" s="28"/>
      <c r="J15" s="23">
        <v>14241.67</v>
      </c>
      <c r="K15" s="19">
        <f t="shared" si="3"/>
        <v>11658.231061999999</v>
      </c>
      <c r="L15" s="20">
        <v>0.18140000000000001</v>
      </c>
      <c r="M15" s="19">
        <f t="shared" si="4"/>
        <v>10681.252500000001</v>
      </c>
      <c r="N15" s="19">
        <f t="shared" si="5"/>
        <v>8743.6732964999992</v>
      </c>
    </row>
    <row r="16" spans="1:14" x14ac:dyDescent="0.25">
      <c r="A16" s="25">
        <v>63365</v>
      </c>
      <c r="B16" s="22" t="s">
        <v>11</v>
      </c>
      <c r="C16" s="17"/>
      <c r="D16" s="19">
        <f>J16*1.2</f>
        <v>5589.9960000000001</v>
      </c>
      <c r="E16" s="19">
        <f t="shared" ref="E16:E47" si="6">ROUND(D16-(D16*F16),-1)</f>
        <v>4990</v>
      </c>
      <c r="F16" s="20">
        <v>0.10730000000000001</v>
      </c>
      <c r="G16" s="19">
        <f t="shared" ref="G16:H20" si="7">D16*(1-$C$2)</f>
        <v>4192.4970000000003</v>
      </c>
      <c r="H16" s="19">
        <f t="shared" si="7"/>
        <v>3742.5</v>
      </c>
      <c r="I16" s="28"/>
      <c r="J16" s="23">
        <v>4658.33</v>
      </c>
      <c r="K16" s="19">
        <f t="shared" ref="K16:K47" si="8">J16-(J16*L16)</f>
        <v>4158.4911910000001</v>
      </c>
      <c r="L16" s="20">
        <v>0.10730000000000001</v>
      </c>
      <c r="M16" s="19">
        <f t="shared" ref="M16:N20" si="9">J16*(1-$C$2)</f>
        <v>3493.7474999999999</v>
      </c>
      <c r="N16" s="19">
        <f t="shared" si="9"/>
        <v>3118.8683932499998</v>
      </c>
    </row>
    <row r="17" spans="1:14" x14ac:dyDescent="0.25">
      <c r="A17" s="25">
        <v>63326</v>
      </c>
      <c r="B17" s="22" t="s">
        <v>12</v>
      </c>
      <c r="C17" s="17"/>
      <c r="D17" s="19">
        <f>J17*1.2</f>
        <v>5589.9960000000001</v>
      </c>
      <c r="E17" s="19">
        <f t="shared" si="6"/>
        <v>4990</v>
      </c>
      <c r="F17" s="20">
        <v>0.10730000000000001</v>
      </c>
      <c r="G17" s="19">
        <f t="shared" si="7"/>
        <v>4192.4970000000003</v>
      </c>
      <c r="H17" s="19">
        <f t="shared" si="7"/>
        <v>3742.5</v>
      </c>
      <c r="I17" s="28"/>
      <c r="J17" s="23">
        <v>4658.33</v>
      </c>
      <c r="K17" s="19">
        <f t="shared" si="8"/>
        <v>4158.4911910000001</v>
      </c>
      <c r="L17" s="20">
        <v>0.10730000000000001</v>
      </c>
      <c r="M17" s="19">
        <f t="shared" si="9"/>
        <v>3493.7474999999999</v>
      </c>
      <c r="N17" s="19">
        <f t="shared" si="9"/>
        <v>3118.8683932499998</v>
      </c>
    </row>
    <row r="18" spans="1:14" x14ac:dyDescent="0.25">
      <c r="A18" s="25">
        <v>63327</v>
      </c>
      <c r="B18" s="22" t="s">
        <v>13</v>
      </c>
      <c r="C18" s="17"/>
      <c r="D18" s="19">
        <f>J18*1.2</f>
        <v>5589.9960000000001</v>
      </c>
      <c r="E18" s="19">
        <f t="shared" si="6"/>
        <v>4990</v>
      </c>
      <c r="F18" s="20">
        <v>0.10730000000000001</v>
      </c>
      <c r="G18" s="19">
        <f t="shared" si="7"/>
        <v>4192.4970000000003</v>
      </c>
      <c r="H18" s="19">
        <f t="shared" si="7"/>
        <v>3742.5</v>
      </c>
      <c r="I18" s="28"/>
      <c r="J18" s="23">
        <v>4658.33</v>
      </c>
      <c r="K18" s="19">
        <f t="shared" si="8"/>
        <v>4158.4911910000001</v>
      </c>
      <c r="L18" s="20">
        <v>0.10730000000000001</v>
      </c>
      <c r="M18" s="19">
        <f t="shared" si="9"/>
        <v>3493.7474999999999</v>
      </c>
      <c r="N18" s="19">
        <f t="shared" si="9"/>
        <v>3118.8683932499998</v>
      </c>
    </row>
    <row r="19" spans="1:14" x14ac:dyDescent="0.25">
      <c r="A19" s="25">
        <v>63328</v>
      </c>
      <c r="B19" s="22" t="s">
        <v>14</v>
      </c>
      <c r="C19" s="17"/>
      <c r="D19" s="19">
        <f>J19*1.2</f>
        <v>5589.9960000000001</v>
      </c>
      <c r="E19" s="19">
        <f t="shared" si="6"/>
        <v>4990</v>
      </c>
      <c r="F19" s="20">
        <v>0.10730000000000001</v>
      </c>
      <c r="G19" s="19">
        <f t="shared" si="7"/>
        <v>4192.4970000000003</v>
      </c>
      <c r="H19" s="19">
        <f t="shared" si="7"/>
        <v>3742.5</v>
      </c>
      <c r="I19" s="28"/>
      <c r="J19" s="23">
        <v>4658.33</v>
      </c>
      <c r="K19" s="19">
        <f t="shared" si="8"/>
        <v>4158.4911910000001</v>
      </c>
      <c r="L19" s="20">
        <v>0.10730000000000001</v>
      </c>
      <c r="M19" s="19">
        <f t="shared" si="9"/>
        <v>3493.7474999999999</v>
      </c>
      <c r="N19" s="19">
        <f t="shared" si="9"/>
        <v>3118.8683932499998</v>
      </c>
    </row>
    <row r="20" spans="1:14" x14ac:dyDescent="0.25">
      <c r="A20" s="25">
        <v>64212</v>
      </c>
      <c r="B20" s="22" t="s">
        <v>65</v>
      </c>
      <c r="C20" s="17"/>
      <c r="D20" s="19">
        <f>J20*1.2</f>
        <v>1290</v>
      </c>
      <c r="E20" s="19">
        <f t="shared" si="6"/>
        <v>1010</v>
      </c>
      <c r="F20" s="20">
        <v>0.21709999999999999</v>
      </c>
      <c r="G20" s="19">
        <f t="shared" si="7"/>
        <v>967.5</v>
      </c>
      <c r="H20" s="19">
        <f t="shared" si="7"/>
        <v>757.5</v>
      </c>
      <c r="I20" s="28"/>
      <c r="J20" s="23">
        <v>1075</v>
      </c>
      <c r="K20" s="19">
        <f t="shared" si="8"/>
        <v>841.61750000000006</v>
      </c>
      <c r="L20" s="20">
        <v>0.21709999999999999</v>
      </c>
      <c r="M20" s="19">
        <f t="shared" si="9"/>
        <v>806.25</v>
      </c>
      <c r="N20" s="19">
        <f t="shared" si="9"/>
        <v>631.21312499999999</v>
      </c>
    </row>
    <row r="21" spans="1:14" x14ac:dyDescent="0.25">
      <c r="A21" s="25"/>
      <c r="B21" s="22"/>
      <c r="C21" s="17"/>
      <c r="D21" s="19">
        <f>J21*1.2</f>
        <v>0</v>
      </c>
      <c r="E21" s="19">
        <f t="shared" si="6"/>
        <v>0</v>
      </c>
      <c r="F21" s="21"/>
      <c r="G21" s="22"/>
      <c r="H21" s="22"/>
      <c r="I21" s="28"/>
      <c r="J21" s="23"/>
      <c r="K21" s="19">
        <f t="shared" si="8"/>
        <v>0</v>
      </c>
      <c r="L21" s="21"/>
      <c r="M21" s="22"/>
      <c r="N21" s="22"/>
    </row>
    <row r="22" spans="1:14" x14ac:dyDescent="0.25">
      <c r="A22" s="25" t="s">
        <v>17</v>
      </c>
      <c r="B22" s="22" t="s">
        <v>66</v>
      </c>
      <c r="C22" s="17"/>
      <c r="D22" s="19">
        <f>J22*1.2</f>
        <v>6489.9960000000001</v>
      </c>
      <c r="E22" s="19">
        <f t="shared" si="6"/>
        <v>4990</v>
      </c>
      <c r="F22" s="20">
        <v>0.2311</v>
      </c>
      <c r="G22" s="19">
        <f t="shared" ref="G22:G41" si="10">D22*(1-$C$2)</f>
        <v>4867.4970000000003</v>
      </c>
      <c r="H22" s="19">
        <f t="shared" ref="H22:H41" si="11">E22*(1-$C$2)</f>
        <v>3742.5</v>
      </c>
      <c r="I22" s="28"/>
      <c r="J22" s="23">
        <v>5408.33</v>
      </c>
      <c r="K22" s="19">
        <f t="shared" si="8"/>
        <v>4158.4649369999997</v>
      </c>
      <c r="L22" s="20">
        <v>0.2311</v>
      </c>
      <c r="M22" s="19">
        <f t="shared" ref="M22:M41" si="12">J22*(1-$C$2)</f>
        <v>4056.2474999999999</v>
      </c>
      <c r="N22" s="19">
        <f t="shared" ref="N22:N41" si="13">K22*(1-$C$2)</f>
        <v>3118.8487027499996</v>
      </c>
    </row>
    <row r="23" spans="1:14" x14ac:dyDescent="0.25">
      <c r="A23" s="25" t="s">
        <v>18</v>
      </c>
      <c r="B23" s="22" t="s">
        <v>67</v>
      </c>
      <c r="C23" s="17"/>
      <c r="D23" s="19">
        <f>J23*1.2</f>
        <v>7190.0039999999999</v>
      </c>
      <c r="E23" s="19">
        <f t="shared" si="6"/>
        <v>5490</v>
      </c>
      <c r="F23" s="20">
        <v>0.2364</v>
      </c>
      <c r="G23" s="19">
        <f t="shared" si="10"/>
        <v>5392.5029999999997</v>
      </c>
      <c r="H23" s="19">
        <f t="shared" si="11"/>
        <v>4117.5</v>
      </c>
      <c r="I23" s="28"/>
      <c r="J23" s="23">
        <v>5991.67</v>
      </c>
      <c r="K23" s="19">
        <f t="shared" si="8"/>
        <v>4575.2392120000004</v>
      </c>
      <c r="L23" s="20">
        <v>0.2364</v>
      </c>
      <c r="M23" s="19">
        <f t="shared" si="12"/>
        <v>4493.7525000000005</v>
      </c>
      <c r="N23" s="19">
        <f t="shared" si="13"/>
        <v>3431.4294090000003</v>
      </c>
    </row>
    <row r="24" spans="1:14" x14ac:dyDescent="0.25">
      <c r="A24" s="25" t="s">
        <v>19</v>
      </c>
      <c r="B24" s="22" t="s">
        <v>68</v>
      </c>
      <c r="C24" s="17"/>
      <c r="D24" s="19">
        <f>J24*1.2</f>
        <v>7490.0039999999999</v>
      </c>
      <c r="E24" s="19">
        <f t="shared" si="6"/>
        <v>5990</v>
      </c>
      <c r="F24" s="20">
        <v>0.20030000000000001</v>
      </c>
      <c r="G24" s="19">
        <f t="shared" si="10"/>
        <v>5617.5029999999997</v>
      </c>
      <c r="H24" s="19">
        <f t="shared" si="11"/>
        <v>4492.5</v>
      </c>
      <c r="I24" s="28"/>
      <c r="J24" s="23">
        <v>6241.67</v>
      </c>
      <c r="K24" s="19">
        <f t="shared" si="8"/>
        <v>4991.4634989999995</v>
      </c>
      <c r="L24" s="20">
        <v>0.20030000000000001</v>
      </c>
      <c r="M24" s="19">
        <f t="shared" si="12"/>
        <v>4681.2525000000005</v>
      </c>
      <c r="N24" s="19">
        <f t="shared" si="13"/>
        <v>3743.5976242499996</v>
      </c>
    </row>
    <row r="25" spans="1:14" x14ac:dyDescent="0.25">
      <c r="A25" s="25" t="s">
        <v>20</v>
      </c>
      <c r="B25" s="22" t="s">
        <v>69</v>
      </c>
      <c r="C25" s="17"/>
      <c r="D25" s="19">
        <f>J25*1.2</f>
        <v>11990.003999999999</v>
      </c>
      <c r="E25" s="19">
        <f t="shared" si="6"/>
        <v>7990</v>
      </c>
      <c r="F25" s="20">
        <v>0.33360000000000001</v>
      </c>
      <c r="G25" s="19">
        <f t="shared" si="10"/>
        <v>8992.5029999999988</v>
      </c>
      <c r="H25" s="19">
        <f t="shared" si="11"/>
        <v>5992.5</v>
      </c>
      <c r="I25" s="28"/>
      <c r="J25" s="23">
        <v>9991.67</v>
      </c>
      <c r="K25" s="19">
        <f t="shared" si="8"/>
        <v>6658.4488879999999</v>
      </c>
      <c r="L25" s="20">
        <v>0.33360000000000001</v>
      </c>
      <c r="M25" s="19">
        <f t="shared" si="12"/>
        <v>7493.7525000000005</v>
      </c>
      <c r="N25" s="19">
        <f t="shared" si="13"/>
        <v>4993.8366660000002</v>
      </c>
    </row>
    <row r="26" spans="1:14" x14ac:dyDescent="0.25">
      <c r="A26" s="25">
        <v>64147</v>
      </c>
      <c r="B26" s="22" t="s">
        <v>70</v>
      </c>
      <c r="C26" s="17"/>
      <c r="D26" s="19">
        <f>J26*1.2</f>
        <v>13989.995999999999</v>
      </c>
      <c r="E26" s="19">
        <f t="shared" si="6"/>
        <v>9990</v>
      </c>
      <c r="F26" s="20">
        <v>0.28589999999999999</v>
      </c>
      <c r="G26" s="19">
        <f t="shared" si="10"/>
        <v>10492.496999999999</v>
      </c>
      <c r="H26" s="19">
        <f t="shared" si="11"/>
        <v>7492.5</v>
      </c>
      <c r="I26" s="28"/>
      <c r="J26" s="23">
        <v>11658.33</v>
      </c>
      <c r="K26" s="19">
        <f t="shared" si="8"/>
        <v>8325.2134530000003</v>
      </c>
      <c r="L26" s="20">
        <v>0.28589999999999999</v>
      </c>
      <c r="M26" s="19">
        <f t="shared" si="12"/>
        <v>8743.7474999999995</v>
      </c>
      <c r="N26" s="19">
        <f t="shared" si="13"/>
        <v>6243.9100897500002</v>
      </c>
    </row>
    <row r="27" spans="1:14" x14ac:dyDescent="0.25">
      <c r="A27" s="25">
        <v>64151</v>
      </c>
      <c r="B27" s="22" t="s">
        <v>71</v>
      </c>
      <c r="C27" s="17"/>
      <c r="D27" s="19">
        <f>J27*1.2</f>
        <v>13989.995999999999</v>
      </c>
      <c r="E27" s="19">
        <f t="shared" si="6"/>
        <v>9990</v>
      </c>
      <c r="F27" s="20">
        <v>0.28589999999999999</v>
      </c>
      <c r="G27" s="19">
        <f t="shared" si="10"/>
        <v>10492.496999999999</v>
      </c>
      <c r="H27" s="19">
        <f t="shared" si="11"/>
        <v>7492.5</v>
      </c>
      <c r="I27" s="28"/>
      <c r="J27" s="23">
        <v>11658.33</v>
      </c>
      <c r="K27" s="19">
        <f t="shared" si="8"/>
        <v>8325.2134530000003</v>
      </c>
      <c r="L27" s="20">
        <v>0.28589999999999999</v>
      </c>
      <c r="M27" s="19">
        <f t="shared" si="12"/>
        <v>8743.7474999999995</v>
      </c>
      <c r="N27" s="19">
        <f t="shared" si="13"/>
        <v>6243.9100897500002</v>
      </c>
    </row>
    <row r="28" spans="1:14" x14ac:dyDescent="0.25">
      <c r="A28" s="25">
        <v>64147</v>
      </c>
      <c r="B28" s="22" t="s">
        <v>70</v>
      </c>
      <c r="C28" s="17"/>
      <c r="D28" s="19">
        <f>J28*1.2</f>
        <v>13989.995999999999</v>
      </c>
      <c r="E28" s="19">
        <f t="shared" si="6"/>
        <v>9990</v>
      </c>
      <c r="F28" s="20">
        <v>0.28589999999999999</v>
      </c>
      <c r="G28" s="19">
        <f t="shared" si="10"/>
        <v>10492.496999999999</v>
      </c>
      <c r="H28" s="19">
        <f t="shared" si="11"/>
        <v>7492.5</v>
      </c>
      <c r="I28" s="28"/>
      <c r="J28" s="23">
        <v>11658.33</v>
      </c>
      <c r="K28" s="19">
        <f t="shared" si="8"/>
        <v>8325.2134530000003</v>
      </c>
      <c r="L28" s="20">
        <v>0.28589999999999999</v>
      </c>
      <c r="M28" s="19">
        <f t="shared" si="12"/>
        <v>8743.7474999999995</v>
      </c>
      <c r="N28" s="19">
        <f t="shared" si="13"/>
        <v>6243.9100897500002</v>
      </c>
    </row>
    <row r="29" spans="1:14" x14ac:dyDescent="0.25">
      <c r="A29" s="25">
        <v>64151</v>
      </c>
      <c r="B29" s="22" t="s">
        <v>71</v>
      </c>
      <c r="C29" s="17"/>
      <c r="D29" s="19">
        <f>J29*1.2</f>
        <v>13989.995999999999</v>
      </c>
      <c r="E29" s="19">
        <f t="shared" si="6"/>
        <v>9990</v>
      </c>
      <c r="F29" s="20">
        <v>0.28589999999999999</v>
      </c>
      <c r="G29" s="19">
        <f t="shared" si="10"/>
        <v>10492.496999999999</v>
      </c>
      <c r="H29" s="19">
        <f t="shared" si="11"/>
        <v>7492.5</v>
      </c>
      <c r="I29" s="28"/>
      <c r="J29" s="23">
        <v>11658.33</v>
      </c>
      <c r="K29" s="19">
        <f t="shared" si="8"/>
        <v>8325.2134530000003</v>
      </c>
      <c r="L29" s="20">
        <v>0.28589999999999999</v>
      </c>
      <c r="M29" s="19">
        <f t="shared" si="12"/>
        <v>8743.7474999999995</v>
      </c>
      <c r="N29" s="19">
        <f t="shared" si="13"/>
        <v>6243.9100897500002</v>
      </c>
    </row>
    <row r="30" spans="1:14" x14ac:dyDescent="0.25">
      <c r="A30" s="25">
        <v>64142</v>
      </c>
      <c r="B30" s="22" t="s">
        <v>72</v>
      </c>
      <c r="C30" s="17"/>
      <c r="D30" s="19">
        <f>J30*1.2</f>
        <v>9990</v>
      </c>
      <c r="E30" s="19">
        <f t="shared" si="6"/>
        <v>7790</v>
      </c>
      <c r="F30" s="20">
        <v>0.22020000000000001</v>
      </c>
      <c r="G30" s="19">
        <f t="shared" si="10"/>
        <v>7492.5</v>
      </c>
      <c r="H30" s="19">
        <f t="shared" si="11"/>
        <v>5842.5</v>
      </c>
      <c r="I30" s="28"/>
      <c r="J30" s="23">
        <v>8325</v>
      </c>
      <c r="K30" s="19">
        <f t="shared" si="8"/>
        <v>6491.835</v>
      </c>
      <c r="L30" s="20">
        <v>0.22020000000000001</v>
      </c>
      <c r="M30" s="19">
        <f t="shared" si="12"/>
        <v>6243.75</v>
      </c>
      <c r="N30" s="19">
        <f t="shared" si="13"/>
        <v>4868.8762500000003</v>
      </c>
    </row>
    <row r="31" spans="1:14" x14ac:dyDescent="0.25">
      <c r="A31" s="25">
        <v>64143</v>
      </c>
      <c r="B31" s="22" t="s">
        <v>73</v>
      </c>
      <c r="C31" s="17"/>
      <c r="D31" s="19">
        <f>J31*1.2</f>
        <v>11990.003999999999</v>
      </c>
      <c r="E31" s="19">
        <f t="shared" si="6"/>
        <v>9990</v>
      </c>
      <c r="F31" s="20">
        <v>0.1668</v>
      </c>
      <c r="G31" s="19">
        <f t="shared" si="10"/>
        <v>8992.5029999999988</v>
      </c>
      <c r="H31" s="19">
        <f t="shared" si="11"/>
        <v>7492.5</v>
      </c>
      <c r="I31" s="28"/>
      <c r="J31" s="23">
        <v>9991.67</v>
      </c>
      <c r="K31" s="19">
        <f t="shared" si="8"/>
        <v>8325.0594440000004</v>
      </c>
      <c r="L31" s="20">
        <v>0.1668</v>
      </c>
      <c r="M31" s="19">
        <f t="shared" si="12"/>
        <v>7493.7525000000005</v>
      </c>
      <c r="N31" s="19">
        <f t="shared" si="13"/>
        <v>6243.7945830000008</v>
      </c>
    </row>
    <row r="32" spans="1:14" x14ac:dyDescent="0.25">
      <c r="A32" s="25">
        <v>64144</v>
      </c>
      <c r="B32" s="22" t="s">
        <v>74</v>
      </c>
      <c r="C32" s="17"/>
      <c r="D32" s="19">
        <f>J32*1.2</f>
        <v>12990</v>
      </c>
      <c r="E32" s="19">
        <f t="shared" si="6"/>
        <v>10990</v>
      </c>
      <c r="F32" s="20">
        <v>0.154</v>
      </c>
      <c r="G32" s="19">
        <f t="shared" si="10"/>
        <v>9742.5</v>
      </c>
      <c r="H32" s="19">
        <f t="shared" si="11"/>
        <v>8242.5</v>
      </c>
      <c r="I32" s="28"/>
      <c r="J32" s="23">
        <v>10825</v>
      </c>
      <c r="K32" s="19">
        <f t="shared" si="8"/>
        <v>9157.9500000000007</v>
      </c>
      <c r="L32" s="20">
        <v>0.154</v>
      </c>
      <c r="M32" s="19">
        <f t="shared" si="12"/>
        <v>8118.75</v>
      </c>
      <c r="N32" s="19">
        <f t="shared" si="13"/>
        <v>6868.4625000000005</v>
      </c>
    </row>
    <row r="33" spans="1:14" x14ac:dyDescent="0.25">
      <c r="A33" s="25">
        <v>64145</v>
      </c>
      <c r="B33" s="22" t="s">
        <v>75</v>
      </c>
      <c r="C33" s="17"/>
      <c r="D33" s="19">
        <f>J33*1.2</f>
        <v>13989.995999999999</v>
      </c>
      <c r="E33" s="19">
        <f t="shared" si="6"/>
        <v>11990</v>
      </c>
      <c r="F33" s="20">
        <v>0.14299999999999999</v>
      </c>
      <c r="G33" s="19">
        <f t="shared" si="10"/>
        <v>10492.496999999999</v>
      </c>
      <c r="H33" s="19">
        <f t="shared" si="11"/>
        <v>8992.5</v>
      </c>
      <c r="I33" s="28"/>
      <c r="J33" s="23">
        <v>11658.33</v>
      </c>
      <c r="K33" s="19">
        <f t="shared" si="8"/>
        <v>9991.1888099999996</v>
      </c>
      <c r="L33" s="20">
        <v>0.14299999999999999</v>
      </c>
      <c r="M33" s="19">
        <f t="shared" si="12"/>
        <v>8743.7474999999995</v>
      </c>
      <c r="N33" s="19">
        <f t="shared" si="13"/>
        <v>7493.3916074999997</v>
      </c>
    </row>
    <row r="34" spans="1:14" x14ac:dyDescent="0.25">
      <c r="A34" s="25">
        <v>64146</v>
      </c>
      <c r="B34" s="22" t="s">
        <v>76</v>
      </c>
      <c r="C34" s="17"/>
      <c r="D34" s="19">
        <f>J34*1.2</f>
        <v>11990.003999999999</v>
      </c>
      <c r="E34" s="19">
        <f t="shared" si="6"/>
        <v>9790</v>
      </c>
      <c r="F34" s="20">
        <v>0.1835</v>
      </c>
      <c r="G34" s="19">
        <f t="shared" si="10"/>
        <v>8992.5029999999988</v>
      </c>
      <c r="H34" s="19">
        <f t="shared" si="11"/>
        <v>7342.5</v>
      </c>
      <c r="I34" s="28"/>
      <c r="J34" s="23">
        <v>9991.67</v>
      </c>
      <c r="K34" s="19">
        <f t="shared" si="8"/>
        <v>8158.1985549999999</v>
      </c>
      <c r="L34" s="20">
        <v>0.1835</v>
      </c>
      <c r="M34" s="19">
        <f t="shared" si="12"/>
        <v>7493.7525000000005</v>
      </c>
      <c r="N34" s="19">
        <f t="shared" si="13"/>
        <v>6118.6489162500002</v>
      </c>
    </row>
    <row r="35" spans="1:14" x14ac:dyDescent="0.25">
      <c r="A35" s="25">
        <v>64148</v>
      </c>
      <c r="B35" s="22" t="s">
        <v>77</v>
      </c>
      <c r="C35" s="17"/>
      <c r="D35" s="19">
        <f>J35*1.2</f>
        <v>14990.003999999999</v>
      </c>
      <c r="E35" s="19">
        <f t="shared" si="6"/>
        <v>12990</v>
      </c>
      <c r="F35" s="20">
        <v>0.13339999999999999</v>
      </c>
      <c r="G35" s="19">
        <f t="shared" si="10"/>
        <v>11242.502999999999</v>
      </c>
      <c r="H35" s="19">
        <f t="shared" si="11"/>
        <v>9742.5</v>
      </c>
      <c r="I35" s="28"/>
      <c r="J35" s="23">
        <v>12491.67</v>
      </c>
      <c r="K35" s="19">
        <f t="shared" si="8"/>
        <v>10825.281222</v>
      </c>
      <c r="L35" s="20">
        <v>0.13339999999999999</v>
      </c>
      <c r="M35" s="19">
        <f t="shared" si="12"/>
        <v>9368.7525000000005</v>
      </c>
      <c r="N35" s="19">
        <f t="shared" si="13"/>
        <v>8118.9609165000002</v>
      </c>
    </row>
    <row r="36" spans="1:14" x14ac:dyDescent="0.25">
      <c r="A36" s="25">
        <v>64149</v>
      </c>
      <c r="B36" s="22" t="s">
        <v>78</v>
      </c>
      <c r="C36" s="17"/>
      <c r="D36" s="19">
        <f>J36*1.2</f>
        <v>15990</v>
      </c>
      <c r="E36" s="19">
        <f t="shared" si="6"/>
        <v>13990</v>
      </c>
      <c r="F36" s="20">
        <v>0.12509999999999999</v>
      </c>
      <c r="G36" s="19">
        <f t="shared" si="10"/>
        <v>11992.5</v>
      </c>
      <c r="H36" s="19">
        <f t="shared" si="11"/>
        <v>10492.5</v>
      </c>
      <c r="I36" s="28"/>
      <c r="J36" s="23">
        <v>13325</v>
      </c>
      <c r="K36" s="19">
        <f t="shared" si="8"/>
        <v>11658.0425</v>
      </c>
      <c r="L36" s="20">
        <v>0.12509999999999999</v>
      </c>
      <c r="M36" s="19">
        <f t="shared" si="12"/>
        <v>9993.75</v>
      </c>
      <c r="N36" s="19">
        <f t="shared" si="13"/>
        <v>8743.5318750000006</v>
      </c>
    </row>
    <row r="37" spans="1:14" x14ac:dyDescent="0.25">
      <c r="A37" s="25">
        <v>64150</v>
      </c>
      <c r="B37" s="22" t="s">
        <v>79</v>
      </c>
      <c r="C37" s="17"/>
      <c r="D37" s="19">
        <f>J37*1.2</f>
        <v>11990.003999999999</v>
      </c>
      <c r="E37" s="19">
        <f t="shared" si="6"/>
        <v>9790</v>
      </c>
      <c r="F37" s="20">
        <v>0.1835</v>
      </c>
      <c r="G37" s="19">
        <f t="shared" si="10"/>
        <v>8992.5029999999988</v>
      </c>
      <c r="H37" s="19">
        <f t="shared" si="11"/>
        <v>7342.5</v>
      </c>
      <c r="I37" s="28"/>
      <c r="J37" s="23">
        <v>9991.67</v>
      </c>
      <c r="K37" s="19">
        <f t="shared" si="8"/>
        <v>8158.1985549999999</v>
      </c>
      <c r="L37" s="20">
        <v>0.1835</v>
      </c>
      <c r="M37" s="19">
        <f t="shared" si="12"/>
        <v>7493.7525000000005</v>
      </c>
      <c r="N37" s="19">
        <f t="shared" si="13"/>
        <v>6118.6489162500002</v>
      </c>
    </row>
    <row r="38" spans="1:14" x14ac:dyDescent="0.25">
      <c r="A38" s="25">
        <v>64152</v>
      </c>
      <c r="B38" s="22" t="s">
        <v>80</v>
      </c>
      <c r="C38" s="17"/>
      <c r="D38" s="19">
        <f>J38*1.2</f>
        <v>12990</v>
      </c>
      <c r="E38" s="19">
        <f t="shared" si="6"/>
        <v>9790</v>
      </c>
      <c r="F38" s="20">
        <v>0.24629999999999999</v>
      </c>
      <c r="G38" s="19">
        <f t="shared" si="10"/>
        <v>9742.5</v>
      </c>
      <c r="H38" s="19">
        <f t="shared" si="11"/>
        <v>7342.5</v>
      </c>
      <c r="I38" s="28"/>
      <c r="J38" s="23">
        <v>10825</v>
      </c>
      <c r="K38" s="19">
        <f t="shared" si="8"/>
        <v>8158.8024999999998</v>
      </c>
      <c r="L38" s="20">
        <v>0.24629999999999999</v>
      </c>
      <c r="M38" s="19">
        <f t="shared" si="12"/>
        <v>8118.75</v>
      </c>
      <c r="N38" s="19">
        <f t="shared" si="13"/>
        <v>6119.1018750000003</v>
      </c>
    </row>
    <row r="39" spans="1:14" x14ac:dyDescent="0.25">
      <c r="A39" s="25">
        <v>64153</v>
      </c>
      <c r="B39" s="22" t="s">
        <v>81</v>
      </c>
      <c r="C39" s="17"/>
      <c r="D39" s="19">
        <f>J39*1.2</f>
        <v>10989.995999999999</v>
      </c>
      <c r="E39" s="19">
        <f t="shared" si="6"/>
        <v>8790</v>
      </c>
      <c r="F39" s="20">
        <v>0.20019999999999999</v>
      </c>
      <c r="G39" s="19">
        <f t="shared" si="10"/>
        <v>8242.4969999999994</v>
      </c>
      <c r="H39" s="19">
        <f t="shared" si="11"/>
        <v>6592.5</v>
      </c>
      <c r="I39" s="28"/>
      <c r="J39" s="23">
        <v>9158.33</v>
      </c>
      <c r="K39" s="19">
        <f t="shared" si="8"/>
        <v>7324.8323339999997</v>
      </c>
      <c r="L39" s="20">
        <v>0.20019999999999999</v>
      </c>
      <c r="M39" s="19">
        <f t="shared" si="12"/>
        <v>6868.7474999999995</v>
      </c>
      <c r="N39" s="19">
        <f t="shared" si="13"/>
        <v>5493.6242505</v>
      </c>
    </row>
    <row r="40" spans="1:14" x14ac:dyDescent="0.25">
      <c r="A40" s="25">
        <v>64154</v>
      </c>
      <c r="B40" s="22" t="s">
        <v>82</v>
      </c>
      <c r="C40" s="17"/>
      <c r="D40" s="19">
        <f>J40*1.2</f>
        <v>12990</v>
      </c>
      <c r="E40" s="19">
        <f t="shared" si="6"/>
        <v>9990</v>
      </c>
      <c r="F40" s="20">
        <v>0.23089999999999999</v>
      </c>
      <c r="G40" s="19">
        <f t="shared" si="10"/>
        <v>9742.5</v>
      </c>
      <c r="H40" s="19">
        <f t="shared" si="11"/>
        <v>7492.5</v>
      </c>
      <c r="I40" s="28"/>
      <c r="J40" s="23">
        <v>10825</v>
      </c>
      <c r="K40" s="19">
        <f t="shared" si="8"/>
        <v>8325.5074999999997</v>
      </c>
      <c r="L40" s="20">
        <v>0.23089999999999999</v>
      </c>
      <c r="M40" s="19">
        <f t="shared" si="12"/>
        <v>8118.75</v>
      </c>
      <c r="N40" s="19">
        <f t="shared" si="13"/>
        <v>6244.1306249999998</v>
      </c>
    </row>
    <row r="41" spans="1:14" x14ac:dyDescent="0.25">
      <c r="A41" s="25">
        <v>64155</v>
      </c>
      <c r="B41" s="22" t="s">
        <v>83</v>
      </c>
      <c r="C41" s="17"/>
      <c r="D41" s="19">
        <f>J41*1.2</f>
        <v>13989.995999999999</v>
      </c>
      <c r="E41" s="19">
        <f t="shared" si="6"/>
        <v>10990</v>
      </c>
      <c r="F41" s="20">
        <v>0.21440000000000001</v>
      </c>
      <c r="G41" s="19">
        <f t="shared" si="10"/>
        <v>10492.496999999999</v>
      </c>
      <c r="H41" s="19">
        <f t="shared" si="11"/>
        <v>8242.5</v>
      </c>
      <c r="I41" s="28"/>
      <c r="J41" s="23">
        <v>11658.33</v>
      </c>
      <c r="K41" s="19">
        <f t="shared" si="8"/>
        <v>9158.7840479999995</v>
      </c>
      <c r="L41" s="20">
        <v>0.21440000000000001</v>
      </c>
      <c r="M41" s="19">
        <f t="shared" si="12"/>
        <v>8743.7474999999995</v>
      </c>
      <c r="N41" s="19">
        <f t="shared" si="13"/>
        <v>6869.0880359999992</v>
      </c>
    </row>
    <row r="42" spans="1:14" x14ac:dyDescent="0.25">
      <c r="A42" s="25"/>
      <c r="B42" s="22"/>
      <c r="C42" s="17"/>
      <c r="D42" s="19">
        <f>J42*1.2</f>
        <v>0</v>
      </c>
      <c r="E42" s="19">
        <f t="shared" si="6"/>
        <v>0</v>
      </c>
      <c r="F42" s="21"/>
      <c r="G42" s="22"/>
      <c r="H42" s="22"/>
      <c r="I42" s="28"/>
      <c r="J42" s="23"/>
      <c r="K42" s="19">
        <f t="shared" si="8"/>
        <v>0</v>
      </c>
      <c r="L42" s="21"/>
      <c r="M42" s="22"/>
      <c r="N42" s="22"/>
    </row>
    <row r="43" spans="1:14" x14ac:dyDescent="0.25">
      <c r="A43" s="25" t="s">
        <v>21</v>
      </c>
      <c r="B43" s="22" t="s">
        <v>84</v>
      </c>
      <c r="C43" s="17"/>
      <c r="D43" s="19">
        <f>J43*1.2</f>
        <v>14990.003999999999</v>
      </c>
      <c r="E43" s="19">
        <f t="shared" si="6"/>
        <v>12490</v>
      </c>
      <c r="F43" s="20">
        <v>0.1668</v>
      </c>
      <c r="G43" s="19">
        <f t="shared" ref="G43:G74" si="14">D43*(1-$C$2)</f>
        <v>11242.502999999999</v>
      </c>
      <c r="H43" s="19">
        <f t="shared" ref="H43:H74" si="15">E43*(1-$C$2)</f>
        <v>9367.5</v>
      </c>
      <c r="I43" s="28"/>
      <c r="J43" s="23">
        <v>12491.67</v>
      </c>
      <c r="K43" s="19">
        <f t="shared" si="8"/>
        <v>10408.059444</v>
      </c>
      <c r="L43" s="20">
        <v>0.1668</v>
      </c>
      <c r="M43" s="19">
        <f t="shared" ref="M43:M74" si="16">J43*(1-$C$2)</f>
        <v>9368.7525000000005</v>
      </c>
      <c r="N43" s="19">
        <f t="shared" ref="N43:N74" si="17">K43*(1-$C$2)</f>
        <v>7806.0445830000008</v>
      </c>
    </row>
    <row r="44" spans="1:14" x14ac:dyDescent="0.25">
      <c r="A44" s="25">
        <v>64131</v>
      </c>
      <c r="B44" s="22" t="s">
        <v>84</v>
      </c>
      <c r="C44" s="17"/>
      <c r="D44" s="19">
        <f>J44*1.2</f>
        <v>14990.003999999999</v>
      </c>
      <c r="E44" s="19">
        <f t="shared" si="6"/>
        <v>12490</v>
      </c>
      <c r="F44" s="20">
        <v>0.1668</v>
      </c>
      <c r="G44" s="19">
        <f t="shared" si="14"/>
        <v>11242.502999999999</v>
      </c>
      <c r="H44" s="19">
        <f t="shared" si="15"/>
        <v>9367.5</v>
      </c>
      <c r="I44" s="28"/>
      <c r="J44" s="23">
        <v>12491.67</v>
      </c>
      <c r="K44" s="19">
        <f t="shared" si="8"/>
        <v>10408.059444</v>
      </c>
      <c r="L44" s="20">
        <v>0.1668</v>
      </c>
      <c r="M44" s="19">
        <f t="shared" si="16"/>
        <v>9368.7525000000005</v>
      </c>
      <c r="N44" s="19">
        <f t="shared" si="17"/>
        <v>7806.0445830000008</v>
      </c>
    </row>
    <row r="45" spans="1:14" x14ac:dyDescent="0.25">
      <c r="A45" s="25" t="s">
        <v>22</v>
      </c>
      <c r="B45" s="22" t="s">
        <v>85</v>
      </c>
      <c r="C45" s="17"/>
      <c r="D45" s="19">
        <f>J45*1.2</f>
        <v>15990</v>
      </c>
      <c r="E45" s="19">
        <f t="shared" si="6"/>
        <v>13490</v>
      </c>
      <c r="F45" s="20">
        <v>0.15629999999999999</v>
      </c>
      <c r="G45" s="19">
        <f t="shared" si="14"/>
        <v>11992.5</v>
      </c>
      <c r="H45" s="19">
        <f t="shared" si="15"/>
        <v>10117.5</v>
      </c>
      <c r="I45" s="28"/>
      <c r="J45" s="23">
        <v>13325</v>
      </c>
      <c r="K45" s="19">
        <f t="shared" si="8"/>
        <v>11242.3025</v>
      </c>
      <c r="L45" s="20">
        <v>0.15629999999999999</v>
      </c>
      <c r="M45" s="19">
        <f t="shared" si="16"/>
        <v>9993.75</v>
      </c>
      <c r="N45" s="19">
        <f t="shared" si="17"/>
        <v>8431.7268750000003</v>
      </c>
    </row>
    <row r="46" spans="1:14" x14ac:dyDescent="0.25">
      <c r="A46" s="25">
        <v>64133</v>
      </c>
      <c r="B46" s="22" t="s">
        <v>85</v>
      </c>
      <c r="C46" s="17"/>
      <c r="D46" s="19">
        <f>J46*1.2</f>
        <v>15990</v>
      </c>
      <c r="E46" s="19">
        <f t="shared" si="6"/>
        <v>13490</v>
      </c>
      <c r="F46" s="20">
        <v>0.15629999999999999</v>
      </c>
      <c r="G46" s="19">
        <f t="shared" si="14"/>
        <v>11992.5</v>
      </c>
      <c r="H46" s="19">
        <f t="shared" si="15"/>
        <v>10117.5</v>
      </c>
      <c r="I46" s="28"/>
      <c r="J46" s="23">
        <v>13325</v>
      </c>
      <c r="K46" s="19">
        <f t="shared" si="8"/>
        <v>11242.3025</v>
      </c>
      <c r="L46" s="20">
        <v>0.15629999999999999</v>
      </c>
      <c r="M46" s="19">
        <f t="shared" si="16"/>
        <v>9993.75</v>
      </c>
      <c r="N46" s="19">
        <f t="shared" si="17"/>
        <v>8431.7268750000003</v>
      </c>
    </row>
    <row r="47" spans="1:14" x14ac:dyDescent="0.25">
      <c r="A47" s="25" t="s">
        <v>23</v>
      </c>
      <c r="B47" s="22" t="s">
        <v>86</v>
      </c>
      <c r="C47" s="17"/>
      <c r="D47" s="19">
        <f>J47*1.2</f>
        <v>16989.995999999999</v>
      </c>
      <c r="E47" s="19">
        <f t="shared" si="6"/>
        <v>14490</v>
      </c>
      <c r="F47" s="20">
        <v>0.14710000000000001</v>
      </c>
      <c r="G47" s="19">
        <f t="shared" si="14"/>
        <v>12742.496999999999</v>
      </c>
      <c r="H47" s="19">
        <f t="shared" si="15"/>
        <v>10867.5</v>
      </c>
      <c r="I47" s="28"/>
      <c r="J47" s="23">
        <v>14158.33</v>
      </c>
      <c r="K47" s="19">
        <f t="shared" si="8"/>
        <v>12075.639657</v>
      </c>
      <c r="L47" s="20">
        <v>0.14710000000000001</v>
      </c>
      <c r="M47" s="19">
        <f t="shared" si="16"/>
        <v>10618.747499999999</v>
      </c>
      <c r="N47" s="19">
        <f t="shared" si="17"/>
        <v>9056.7297427499998</v>
      </c>
    </row>
    <row r="48" spans="1:14" x14ac:dyDescent="0.25">
      <c r="A48" s="25">
        <v>64135</v>
      </c>
      <c r="B48" s="22" t="s">
        <v>86</v>
      </c>
      <c r="C48" s="17"/>
      <c r="D48" s="19">
        <f>J48*1.2</f>
        <v>16989.995999999999</v>
      </c>
      <c r="E48" s="19">
        <f t="shared" ref="E48:E79" si="18">ROUND(D48-(D48*F48),-1)</f>
        <v>14490</v>
      </c>
      <c r="F48" s="20">
        <v>0.14710000000000001</v>
      </c>
      <c r="G48" s="19">
        <f t="shared" si="14"/>
        <v>12742.496999999999</v>
      </c>
      <c r="H48" s="19">
        <f t="shared" si="15"/>
        <v>10867.5</v>
      </c>
      <c r="I48" s="28"/>
      <c r="J48" s="23">
        <v>14158.33</v>
      </c>
      <c r="K48" s="19">
        <f t="shared" ref="K48:K79" si="19">J48-(J48*L48)</f>
        <v>12075.639657</v>
      </c>
      <c r="L48" s="20">
        <v>0.14710000000000001</v>
      </c>
      <c r="M48" s="19">
        <f t="shared" si="16"/>
        <v>10618.747499999999</v>
      </c>
      <c r="N48" s="19">
        <f t="shared" si="17"/>
        <v>9056.7297427499998</v>
      </c>
    </row>
    <row r="49" spans="1:14" x14ac:dyDescent="0.25">
      <c r="A49" s="25" t="s">
        <v>24</v>
      </c>
      <c r="B49" s="22" t="s">
        <v>87</v>
      </c>
      <c r="C49" s="17"/>
      <c r="D49" s="19">
        <f>J49*1.2</f>
        <v>17990.004000000001</v>
      </c>
      <c r="E49" s="19">
        <f t="shared" si="18"/>
        <v>15990</v>
      </c>
      <c r="F49" s="20">
        <v>0.11119999999999999</v>
      </c>
      <c r="G49" s="19">
        <f t="shared" si="14"/>
        <v>13492.503000000001</v>
      </c>
      <c r="H49" s="19">
        <f t="shared" si="15"/>
        <v>11992.5</v>
      </c>
      <c r="I49" s="28"/>
      <c r="J49" s="23">
        <v>14991.67</v>
      </c>
      <c r="K49" s="19">
        <f t="shared" si="19"/>
        <v>13324.596296</v>
      </c>
      <c r="L49" s="20">
        <v>0.11119999999999999</v>
      </c>
      <c r="M49" s="19">
        <f t="shared" si="16"/>
        <v>11243.752500000001</v>
      </c>
      <c r="N49" s="19">
        <f t="shared" si="17"/>
        <v>9993.4472219999989</v>
      </c>
    </row>
    <row r="50" spans="1:14" x14ac:dyDescent="0.25">
      <c r="A50" s="25">
        <v>64137</v>
      </c>
      <c r="B50" s="22" t="s">
        <v>87</v>
      </c>
      <c r="C50" s="17"/>
      <c r="D50" s="19">
        <f>J50*1.2</f>
        <v>17990.004000000001</v>
      </c>
      <c r="E50" s="19">
        <f t="shared" si="18"/>
        <v>15990</v>
      </c>
      <c r="F50" s="20">
        <v>0.11119999999999999</v>
      </c>
      <c r="G50" s="19">
        <f t="shared" si="14"/>
        <v>13492.503000000001</v>
      </c>
      <c r="H50" s="19">
        <f t="shared" si="15"/>
        <v>11992.5</v>
      </c>
      <c r="I50" s="28"/>
      <c r="J50" s="23">
        <v>14991.67</v>
      </c>
      <c r="K50" s="19">
        <f t="shared" si="19"/>
        <v>13324.596296</v>
      </c>
      <c r="L50" s="20">
        <v>0.11119999999999999</v>
      </c>
      <c r="M50" s="19">
        <f t="shared" si="16"/>
        <v>11243.752500000001</v>
      </c>
      <c r="N50" s="19">
        <f t="shared" si="17"/>
        <v>9993.4472219999989</v>
      </c>
    </row>
    <row r="51" spans="1:14" x14ac:dyDescent="0.25">
      <c r="A51" s="25" t="s">
        <v>25</v>
      </c>
      <c r="B51" s="22" t="s">
        <v>88</v>
      </c>
      <c r="C51" s="17"/>
      <c r="D51" s="19">
        <f>J51*1.2</f>
        <v>18990</v>
      </c>
      <c r="E51" s="19">
        <f t="shared" si="18"/>
        <v>13990</v>
      </c>
      <c r="F51" s="20">
        <v>0.26329999999999998</v>
      </c>
      <c r="G51" s="19">
        <f t="shared" si="14"/>
        <v>14242.5</v>
      </c>
      <c r="H51" s="19">
        <f t="shared" si="15"/>
        <v>10492.5</v>
      </c>
      <c r="I51" s="28"/>
      <c r="J51" s="23">
        <v>15825</v>
      </c>
      <c r="K51" s="19">
        <f t="shared" si="19"/>
        <v>11658.2775</v>
      </c>
      <c r="L51" s="20">
        <v>0.26329999999999998</v>
      </c>
      <c r="M51" s="19">
        <f t="shared" si="16"/>
        <v>11868.75</v>
      </c>
      <c r="N51" s="19">
        <f t="shared" si="17"/>
        <v>8743.708125000001</v>
      </c>
    </row>
    <row r="52" spans="1:14" x14ac:dyDescent="0.25">
      <c r="A52" s="25">
        <v>63420</v>
      </c>
      <c r="B52" s="22" t="s">
        <v>89</v>
      </c>
      <c r="C52" s="17"/>
      <c r="D52" s="19">
        <f>J52*1.2</f>
        <v>8690.003999999999</v>
      </c>
      <c r="E52" s="19">
        <f t="shared" si="18"/>
        <v>5990</v>
      </c>
      <c r="F52" s="20">
        <v>0.31069999999999998</v>
      </c>
      <c r="G52" s="19">
        <f t="shared" si="14"/>
        <v>6517.5029999999988</v>
      </c>
      <c r="H52" s="19">
        <f t="shared" si="15"/>
        <v>4492.5</v>
      </c>
      <c r="I52" s="28"/>
      <c r="J52" s="23">
        <v>7241.67</v>
      </c>
      <c r="K52" s="19">
        <f t="shared" si="19"/>
        <v>4991.6831309999998</v>
      </c>
      <c r="L52" s="20">
        <v>0.31069999999999998</v>
      </c>
      <c r="M52" s="19">
        <f t="shared" si="16"/>
        <v>5431.2525000000005</v>
      </c>
      <c r="N52" s="19">
        <f t="shared" si="17"/>
        <v>3743.7623482499998</v>
      </c>
    </row>
    <row r="53" spans="1:14" x14ac:dyDescent="0.25">
      <c r="A53" s="25">
        <v>63413</v>
      </c>
      <c r="B53" s="22" t="s">
        <v>90</v>
      </c>
      <c r="C53" s="17"/>
      <c r="D53" s="19">
        <f>J53*1.2</f>
        <v>14990.003999999999</v>
      </c>
      <c r="E53" s="19">
        <f t="shared" si="18"/>
        <v>12490</v>
      </c>
      <c r="F53" s="20">
        <v>0.1668</v>
      </c>
      <c r="G53" s="19">
        <f t="shared" si="14"/>
        <v>11242.502999999999</v>
      </c>
      <c r="H53" s="19">
        <f t="shared" si="15"/>
        <v>9367.5</v>
      </c>
      <c r="I53" s="28"/>
      <c r="J53" s="23">
        <v>12491.67</v>
      </c>
      <c r="K53" s="19">
        <f t="shared" si="19"/>
        <v>10408.059444</v>
      </c>
      <c r="L53" s="20">
        <v>0.1668</v>
      </c>
      <c r="M53" s="19">
        <f t="shared" si="16"/>
        <v>9368.7525000000005</v>
      </c>
      <c r="N53" s="19">
        <f t="shared" si="17"/>
        <v>7806.0445830000008</v>
      </c>
    </row>
    <row r="54" spans="1:14" x14ac:dyDescent="0.25">
      <c r="A54" s="25">
        <v>64132</v>
      </c>
      <c r="B54" s="22" t="s">
        <v>90</v>
      </c>
      <c r="C54" s="17"/>
      <c r="D54" s="19">
        <f>J54*1.2</f>
        <v>14990.003999999999</v>
      </c>
      <c r="E54" s="19">
        <f t="shared" si="18"/>
        <v>12490</v>
      </c>
      <c r="F54" s="20">
        <v>0.1668</v>
      </c>
      <c r="G54" s="19">
        <f t="shared" si="14"/>
        <v>11242.502999999999</v>
      </c>
      <c r="H54" s="19">
        <f t="shared" si="15"/>
        <v>9367.5</v>
      </c>
      <c r="I54" s="28"/>
      <c r="J54" s="23">
        <v>12491.67</v>
      </c>
      <c r="K54" s="19">
        <f t="shared" si="19"/>
        <v>10408.059444</v>
      </c>
      <c r="L54" s="20">
        <v>0.1668</v>
      </c>
      <c r="M54" s="19">
        <f t="shared" si="16"/>
        <v>9368.7525000000005</v>
      </c>
      <c r="N54" s="19">
        <f t="shared" si="17"/>
        <v>7806.0445830000008</v>
      </c>
    </row>
    <row r="55" spans="1:14" x14ac:dyDescent="0.25">
      <c r="A55" s="25">
        <v>63414</v>
      </c>
      <c r="B55" s="22" t="s">
        <v>91</v>
      </c>
      <c r="C55" s="17"/>
      <c r="D55" s="19">
        <f>J55*1.2</f>
        <v>15990</v>
      </c>
      <c r="E55" s="19">
        <f t="shared" si="18"/>
        <v>13490</v>
      </c>
      <c r="F55" s="20">
        <v>0.15629999999999999</v>
      </c>
      <c r="G55" s="19">
        <f t="shared" si="14"/>
        <v>11992.5</v>
      </c>
      <c r="H55" s="19">
        <f t="shared" si="15"/>
        <v>10117.5</v>
      </c>
      <c r="I55" s="28"/>
      <c r="J55" s="23">
        <v>13325</v>
      </c>
      <c r="K55" s="19">
        <f t="shared" si="19"/>
        <v>11242.3025</v>
      </c>
      <c r="L55" s="20">
        <v>0.15629999999999999</v>
      </c>
      <c r="M55" s="19">
        <f t="shared" si="16"/>
        <v>9993.75</v>
      </c>
      <c r="N55" s="19">
        <f t="shared" si="17"/>
        <v>8431.7268750000003</v>
      </c>
    </row>
    <row r="56" spans="1:14" x14ac:dyDescent="0.25">
      <c r="A56" s="25">
        <v>63415</v>
      </c>
      <c r="B56" s="22" t="s">
        <v>92</v>
      </c>
      <c r="C56" s="17"/>
      <c r="D56" s="19">
        <f>J56*1.2</f>
        <v>16989.995999999999</v>
      </c>
      <c r="E56" s="19">
        <f t="shared" si="18"/>
        <v>14490</v>
      </c>
      <c r="F56" s="20">
        <v>0.14710000000000001</v>
      </c>
      <c r="G56" s="19">
        <f t="shared" si="14"/>
        <v>12742.496999999999</v>
      </c>
      <c r="H56" s="19">
        <f t="shared" si="15"/>
        <v>10867.5</v>
      </c>
      <c r="I56" s="28"/>
      <c r="J56" s="23">
        <v>14158.33</v>
      </c>
      <c r="K56" s="19">
        <f t="shared" si="19"/>
        <v>12075.639657</v>
      </c>
      <c r="L56" s="20">
        <v>0.14710000000000001</v>
      </c>
      <c r="M56" s="19">
        <f t="shared" si="16"/>
        <v>10618.747499999999</v>
      </c>
      <c r="N56" s="19">
        <f t="shared" si="17"/>
        <v>9056.7297427499998</v>
      </c>
    </row>
    <row r="57" spans="1:14" x14ac:dyDescent="0.25">
      <c r="A57" s="25">
        <v>64136</v>
      </c>
      <c r="B57" s="22" t="s">
        <v>92</v>
      </c>
      <c r="C57" s="17"/>
      <c r="D57" s="19">
        <f>J57*1.2</f>
        <v>16989.995999999999</v>
      </c>
      <c r="E57" s="19">
        <f t="shared" si="18"/>
        <v>14490</v>
      </c>
      <c r="F57" s="20">
        <v>0.14710000000000001</v>
      </c>
      <c r="G57" s="19">
        <f t="shared" si="14"/>
        <v>12742.496999999999</v>
      </c>
      <c r="H57" s="19">
        <f t="shared" si="15"/>
        <v>10867.5</v>
      </c>
      <c r="I57" s="28"/>
      <c r="J57" s="23">
        <v>14158.33</v>
      </c>
      <c r="K57" s="19">
        <f t="shared" si="19"/>
        <v>12075.639657</v>
      </c>
      <c r="L57" s="20">
        <v>0.14710000000000001</v>
      </c>
      <c r="M57" s="19">
        <f t="shared" si="16"/>
        <v>10618.747499999999</v>
      </c>
      <c r="N57" s="19">
        <f t="shared" si="17"/>
        <v>9056.7297427499998</v>
      </c>
    </row>
    <row r="58" spans="1:14" x14ac:dyDescent="0.25">
      <c r="A58" s="25">
        <v>63416</v>
      </c>
      <c r="B58" s="22" t="s">
        <v>93</v>
      </c>
      <c r="C58" s="17"/>
      <c r="D58" s="19">
        <f>J58*1.2</f>
        <v>17990.004000000001</v>
      </c>
      <c r="E58" s="19">
        <f t="shared" si="18"/>
        <v>15990</v>
      </c>
      <c r="F58" s="20">
        <v>0.11119999999999999</v>
      </c>
      <c r="G58" s="19">
        <f t="shared" si="14"/>
        <v>13492.503000000001</v>
      </c>
      <c r="H58" s="19">
        <f t="shared" si="15"/>
        <v>11992.5</v>
      </c>
      <c r="I58" s="28"/>
      <c r="J58" s="23">
        <v>14991.67</v>
      </c>
      <c r="K58" s="19">
        <f t="shared" si="19"/>
        <v>13324.596296</v>
      </c>
      <c r="L58" s="20">
        <v>0.11119999999999999</v>
      </c>
      <c r="M58" s="19">
        <f t="shared" si="16"/>
        <v>11243.752500000001</v>
      </c>
      <c r="N58" s="19">
        <f t="shared" si="17"/>
        <v>9993.4472219999989</v>
      </c>
    </row>
    <row r="59" spans="1:14" x14ac:dyDescent="0.25">
      <c r="A59" s="25">
        <v>63417</v>
      </c>
      <c r="B59" s="22" t="s">
        <v>94</v>
      </c>
      <c r="C59" s="17"/>
      <c r="D59" s="19">
        <f>J59*1.2</f>
        <v>18990</v>
      </c>
      <c r="E59" s="19">
        <f t="shared" si="18"/>
        <v>13990</v>
      </c>
      <c r="F59" s="20">
        <v>0.26329999999999998</v>
      </c>
      <c r="G59" s="19">
        <f t="shared" si="14"/>
        <v>14242.5</v>
      </c>
      <c r="H59" s="19">
        <f t="shared" si="15"/>
        <v>10492.5</v>
      </c>
      <c r="I59" s="28"/>
      <c r="J59" s="23">
        <v>15825</v>
      </c>
      <c r="K59" s="19">
        <f t="shared" si="19"/>
        <v>11658.2775</v>
      </c>
      <c r="L59" s="20">
        <v>0.26329999999999998</v>
      </c>
      <c r="M59" s="19">
        <f t="shared" si="16"/>
        <v>11868.75</v>
      </c>
      <c r="N59" s="19">
        <f t="shared" si="17"/>
        <v>8743.708125000001</v>
      </c>
    </row>
    <row r="60" spans="1:14" x14ac:dyDescent="0.25">
      <c r="A60" s="25" t="s">
        <v>26</v>
      </c>
      <c r="B60" s="22" t="s">
        <v>95</v>
      </c>
      <c r="C60" s="17"/>
      <c r="D60" s="19">
        <f>J60*1.2</f>
        <v>16989.995999999999</v>
      </c>
      <c r="E60" s="19">
        <f t="shared" si="18"/>
        <v>13990</v>
      </c>
      <c r="F60" s="20">
        <v>0.17660000000000001</v>
      </c>
      <c r="G60" s="19">
        <f t="shared" si="14"/>
        <v>12742.496999999999</v>
      </c>
      <c r="H60" s="19">
        <f t="shared" si="15"/>
        <v>10492.5</v>
      </c>
      <c r="I60" s="28"/>
      <c r="J60" s="23">
        <v>14158.33</v>
      </c>
      <c r="K60" s="19">
        <f t="shared" si="19"/>
        <v>11657.968922</v>
      </c>
      <c r="L60" s="20">
        <v>0.17660000000000001</v>
      </c>
      <c r="M60" s="19">
        <f t="shared" si="16"/>
        <v>10618.747499999999</v>
      </c>
      <c r="N60" s="19">
        <f t="shared" si="17"/>
        <v>8743.4766915</v>
      </c>
    </row>
    <row r="61" spans="1:14" x14ac:dyDescent="0.25">
      <c r="A61" s="25">
        <v>64124</v>
      </c>
      <c r="B61" s="22" t="s">
        <v>95</v>
      </c>
      <c r="C61" s="17"/>
      <c r="D61" s="19">
        <f>J61*1.2</f>
        <v>16989.995999999999</v>
      </c>
      <c r="E61" s="19">
        <f t="shared" si="18"/>
        <v>13990</v>
      </c>
      <c r="F61" s="20">
        <v>0.17660000000000001</v>
      </c>
      <c r="G61" s="19">
        <f t="shared" si="14"/>
        <v>12742.496999999999</v>
      </c>
      <c r="H61" s="19">
        <f t="shared" si="15"/>
        <v>10492.5</v>
      </c>
      <c r="I61" s="28"/>
      <c r="J61" s="23">
        <v>14158.33</v>
      </c>
      <c r="K61" s="19">
        <f t="shared" si="19"/>
        <v>11657.968922</v>
      </c>
      <c r="L61" s="20">
        <v>0.17660000000000001</v>
      </c>
      <c r="M61" s="19">
        <f t="shared" si="16"/>
        <v>10618.747499999999</v>
      </c>
      <c r="N61" s="19">
        <f t="shared" si="17"/>
        <v>8743.4766915</v>
      </c>
    </row>
    <row r="62" spans="1:14" x14ac:dyDescent="0.25">
      <c r="A62" s="25" t="s">
        <v>27</v>
      </c>
      <c r="B62" s="22" t="s">
        <v>96</v>
      </c>
      <c r="C62" s="17"/>
      <c r="D62" s="19">
        <f>J62*1.2</f>
        <v>18990</v>
      </c>
      <c r="E62" s="19">
        <f t="shared" si="18"/>
        <v>15990</v>
      </c>
      <c r="F62" s="20">
        <v>0.158</v>
      </c>
      <c r="G62" s="19">
        <f t="shared" si="14"/>
        <v>14242.5</v>
      </c>
      <c r="H62" s="19">
        <f t="shared" si="15"/>
        <v>11992.5</v>
      </c>
      <c r="I62" s="28"/>
      <c r="J62" s="23">
        <v>15825</v>
      </c>
      <c r="K62" s="19">
        <f t="shared" si="19"/>
        <v>13324.65</v>
      </c>
      <c r="L62" s="20">
        <v>0.158</v>
      </c>
      <c r="M62" s="19">
        <f t="shared" si="16"/>
        <v>11868.75</v>
      </c>
      <c r="N62" s="19">
        <f t="shared" si="17"/>
        <v>9993.4874999999993</v>
      </c>
    </row>
    <row r="63" spans="1:14" x14ac:dyDescent="0.25">
      <c r="A63" s="25">
        <v>64125</v>
      </c>
      <c r="B63" s="22" t="s">
        <v>96</v>
      </c>
      <c r="C63" s="17"/>
      <c r="D63" s="19">
        <f>J63*1.2</f>
        <v>18990</v>
      </c>
      <c r="E63" s="19">
        <f t="shared" si="18"/>
        <v>15990</v>
      </c>
      <c r="F63" s="20">
        <v>0.158</v>
      </c>
      <c r="G63" s="19">
        <f t="shared" si="14"/>
        <v>14242.5</v>
      </c>
      <c r="H63" s="19">
        <f t="shared" si="15"/>
        <v>11992.5</v>
      </c>
      <c r="I63" s="28"/>
      <c r="J63" s="23">
        <v>15825</v>
      </c>
      <c r="K63" s="19">
        <f t="shared" si="19"/>
        <v>13324.65</v>
      </c>
      <c r="L63" s="20">
        <v>0.158</v>
      </c>
      <c r="M63" s="19">
        <f t="shared" si="16"/>
        <v>11868.75</v>
      </c>
      <c r="N63" s="19">
        <f t="shared" si="17"/>
        <v>9993.4874999999993</v>
      </c>
    </row>
    <row r="64" spans="1:14" x14ac:dyDescent="0.25">
      <c r="A64" s="25" t="s">
        <v>28</v>
      </c>
      <c r="B64" s="22" t="s">
        <v>97</v>
      </c>
      <c r="C64" s="17"/>
      <c r="D64" s="19">
        <f>J64*1.2</f>
        <v>20990.003999999997</v>
      </c>
      <c r="E64" s="19">
        <f t="shared" si="18"/>
        <v>17990</v>
      </c>
      <c r="F64" s="20">
        <v>0.1429</v>
      </c>
      <c r="G64" s="19">
        <f t="shared" si="14"/>
        <v>15742.502999999997</v>
      </c>
      <c r="H64" s="19">
        <f t="shared" si="15"/>
        <v>13492.5</v>
      </c>
      <c r="I64" s="28"/>
      <c r="J64" s="23">
        <v>17491.669999999998</v>
      </c>
      <c r="K64" s="19">
        <f t="shared" si="19"/>
        <v>14992.110356999998</v>
      </c>
      <c r="L64" s="20">
        <v>0.1429</v>
      </c>
      <c r="M64" s="19">
        <f t="shared" si="16"/>
        <v>13118.752499999999</v>
      </c>
      <c r="N64" s="19">
        <f t="shared" si="17"/>
        <v>11244.082767749998</v>
      </c>
    </row>
    <row r="65" spans="1:14" x14ac:dyDescent="0.25">
      <c r="A65" s="25">
        <v>64126</v>
      </c>
      <c r="B65" s="22" t="s">
        <v>97</v>
      </c>
      <c r="C65" s="17"/>
      <c r="D65" s="19">
        <f>J65*1.2</f>
        <v>20990.003999999997</v>
      </c>
      <c r="E65" s="19">
        <f t="shared" si="18"/>
        <v>17990</v>
      </c>
      <c r="F65" s="20">
        <v>0.1429</v>
      </c>
      <c r="G65" s="19">
        <f t="shared" si="14"/>
        <v>15742.502999999997</v>
      </c>
      <c r="H65" s="19">
        <f t="shared" si="15"/>
        <v>13492.5</v>
      </c>
      <c r="I65" s="28"/>
      <c r="J65" s="23">
        <v>17491.669999999998</v>
      </c>
      <c r="K65" s="19">
        <f t="shared" si="19"/>
        <v>14992.110356999998</v>
      </c>
      <c r="L65" s="20">
        <v>0.1429</v>
      </c>
      <c r="M65" s="19">
        <f t="shared" si="16"/>
        <v>13118.752499999999</v>
      </c>
      <c r="N65" s="19">
        <f t="shared" si="17"/>
        <v>11244.082767749998</v>
      </c>
    </row>
    <row r="66" spans="1:14" x14ac:dyDescent="0.25">
      <c r="A66" s="25" t="s">
        <v>29</v>
      </c>
      <c r="B66" s="22" t="s">
        <v>98</v>
      </c>
      <c r="C66" s="17"/>
      <c r="D66" s="19">
        <f>J66*1.2</f>
        <v>8990.003999999999</v>
      </c>
      <c r="E66" s="19">
        <f t="shared" si="18"/>
        <v>6990</v>
      </c>
      <c r="F66" s="20">
        <v>0.2225</v>
      </c>
      <c r="G66" s="19">
        <f t="shared" si="14"/>
        <v>6742.5029999999988</v>
      </c>
      <c r="H66" s="19">
        <f t="shared" si="15"/>
        <v>5242.5</v>
      </c>
      <c r="I66" s="28"/>
      <c r="J66" s="23">
        <v>7491.67</v>
      </c>
      <c r="K66" s="19">
        <f t="shared" si="19"/>
        <v>5824.7734250000003</v>
      </c>
      <c r="L66" s="20">
        <v>0.2225</v>
      </c>
      <c r="M66" s="19">
        <f t="shared" si="16"/>
        <v>5618.7525000000005</v>
      </c>
      <c r="N66" s="19">
        <f t="shared" si="17"/>
        <v>4368.5800687500005</v>
      </c>
    </row>
    <row r="67" spans="1:14" x14ac:dyDescent="0.25">
      <c r="A67" s="25" t="s">
        <v>30</v>
      </c>
      <c r="B67" s="22" t="s">
        <v>99</v>
      </c>
      <c r="C67" s="17"/>
      <c r="D67" s="19">
        <f>J67*1.2</f>
        <v>16989.995999999999</v>
      </c>
      <c r="E67" s="19">
        <f t="shared" si="18"/>
        <v>13990</v>
      </c>
      <c r="F67" s="20">
        <v>0.17660000000000001</v>
      </c>
      <c r="G67" s="19">
        <f t="shared" si="14"/>
        <v>12742.496999999999</v>
      </c>
      <c r="H67" s="19">
        <f t="shared" si="15"/>
        <v>10492.5</v>
      </c>
      <c r="I67" s="28"/>
      <c r="J67" s="23">
        <v>14158.33</v>
      </c>
      <c r="K67" s="19">
        <f t="shared" si="19"/>
        <v>11657.968922</v>
      </c>
      <c r="L67" s="20">
        <v>0.17660000000000001</v>
      </c>
      <c r="M67" s="19">
        <f t="shared" si="16"/>
        <v>10618.747499999999</v>
      </c>
      <c r="N67" s="19">
        <f t="shared" si="17"/>
        <v>8743.4766915</v>
      </c>
    </row>
    <row r="68" spans="1:14" x14ac:dyDescent="0.25">
      <c r="A68" s="25">
        <v>64139</v>
      </c>
      <c r="B68" s="22" t="s">
        <v>99</v>
      </c>
      <c r="C68" s="17"/>
      <c r="D68" s="19">
        <f>J68*1.2</f>
        <v>16989.995999999999</v>
      </c>
      <c r="E68" s="19">
        <f t="shared" si="18"/>
        <v>13990</v>
      </c>
      <c r="F68" s="20">
        <v>0.17660000000000001</v>
      </c>
      <c r="G68" s="19">
        <f t="shared" si="14"/>
        <v>12742.496999999999</v>
      </c>
      <c r="H68" s="19">
        <f t="shared" si="15"/>
        <v>10492.5</v>
      </c>
      <c r="I68" s="28"/>
      <c r="J68" s="23">
        <v>14158.33</v>
      </c>
      <c r="K68" s="19">
        <f t="shared" si="19"/>
        <v>11657.968922</v>
      </c>
      <c r="L68" s="20">
        <v>0.17660000000000001</v>
      </c>
      <c r="M68" s="19">
        <f t="shared" si="16"/>
        <v>10618.747499999999</v>
      </c>
      <c r="N68" s="19">
        <f t="shared" si="17"/>
        <v>8743.4766915</v>
      </c>
    </row>
    <row r="69" spans="1:14" x14ac:dyDescent="0.25">
      <c r="A69" s="25" t="s">
        <v>31</v>
      </c>
      <c r="B69" s="22" t="s">
        <v>100</v>
      </c>
      <c r="C69" s="17"/>
      <c r="D69" s="19">
        <f>J69*1.2</f>
        <v>18990</v>
      </c>
      <c r="E69" s="19">
        <f t="shared" si="18"/>
        <v>15990</v>
      </c>
      <c r="F69" s="20">
        <v>0.158</v>
      </c>
      <c r="G69" s="19">
        <f t="shared" si="14"/>
        <v>14242.5</v>
      </c>
      <c r="H69" s="19">
        <f t="shared" si="15"/>
        <v>11992.5</v>
      </c>
      <c r="I69" s="28"/>
      <c r="J69" s="23">
        <v>15825</v>
      </c>
      <c r="K69" s="19">
        <f t="shared" si="19"/>
        <v>13324.65</v>
      </c>
      <c r="L69" s="20">
        <v>0.158</v>
      </c>
      <c r="M69" s="19">
        <f t="shared" si="16"/>
        <v>11868.75</v>
      </c>
      <c r="N69" s="19">
        <f t="shared" si="17"/>
        <v>9993.4874999999993</v>
      </c>
    </row>
    <row r="70" spans="1:14" x14ac:dyDescent="0.25">
      <c r="A70" s="25">
        <v>64140</v>
      </c>
      <c r="B70" s="22" t="s">
        <v>100</v>
      </c>
      <c r="C70" s="17"/>
      <c r="D70" s="19">
        <f>J70*1.2</f>
        <v>18990</v>
      </c>
      <c r="E70" s="19">
        <f t="shared" si="18"/>
        <v>15990</v>
      </c>
      <c r="F70" s="20">
        <v>0.158</v>
      </c>
      <c r="G70" s="19">
        <f t="shared" si="14"/>
        <v>14242.5</v>
      </c>
      <c r="H70" s="19">
        <f t="shared" si="15"/>
        <v>11992.5</v>
      </c>
      <c r="I70" s="28"/>
      <c r="J70" s="23">
        <v>15825</v>
      </c>
      <c r="K70" s="19">
        <f t="shared" si="19"/>
        <v>13324.65</v>
      </c>
      <c r="L70" s="20">
        <v>0.158</v>
      </c>
      <c r="M70" s="19">
        <f t="shared" si="16"/>
        <v>11868.75</v>
      </c>
      <c r="N70" s="19">
        <f t="shared" si="17"/>
        <v>9993.4874999999993</v>
      </c>
    </row>
    <row r="71" spans="1:14" x14ac:dyDescent="0.25">
      <c r="A71" s="25" t="s">
        <v>32</v>
      </c>
      <c r="B71" s="22" t="s">
        <v>101</v>
      </c>
      <c r="C71" s="17"/>
      <c r="D71" s="19">
        <f>J71*1.2</f>
        <v>20990.003999999997</v>
      </c>
      <c r="E71" s="19">
        <f t="shared" si="18"/>
        <v>17990</v>
      </c>
      <c r="F71" s="20">
        <v>0.1429</v>
      </c>
      <c r="G71" s="19">
        <f t="shared" si="14"/>
        <v>15742.502999999997</v>
      </c>
      <c r="H71" s="19">
        <f t="shared" si="15"/>
        <v>13492.5</v>
      </c>
      <c r="I71" s="28"/>
      <c r="J71" s="23">
        <v>17491.669999999998</v>
      </c>
      <c r="K71" s="19">
        <f t="shared" si="19"/>
        <v>14992.110356999998</v>
      </c>
      <c r="L71" s="20">
        <v>0.1429</v>
      </c>
      <c r="M71" s="19">
        <f t="shared" si="16"/>
        <v>13118.752499999999</v>
      </c>
      <c r="N71" s="19">
        <f t="shared" si="17"/>
        <v>11244.082767749998</v>
      </c>
    </row>
    <row r="72" spans="1:14" x14ac:dyDescent="0.25">
      <c r="A72" s="25">
        <v>64141</v>
      </c>
      <c r="B72" s="22" t="s">
        <v>101</v>
      </c>
      <c r="C72" s="17"/>
      <c r="D72" s="19">
        <f>J72*1.2</f>
        <v>20990.003999999997</v>
      </c>
      <c r="E72" s="19">
        <f t="shared" si="18"/>
        <v>17990</v>
      </c>
      <c r="F72" s="20">
        <v>0.1429</v>
      </c>
      <c r="G72" s="19">
        <f t="shared" si="14"/>
        <v>15742.502999999997</v>
      </c>
      <c r="H72" s="19">
        <f t="shared" si="15"/>
        <v>13492.5</v>
      </c>
      <c r="I72" s="28"/>
      <c r="J72" s="23">
        <v>17491.669999999998</v>
      </c>
      <c r="K72" s="19">
        <f t="shared" si="19"/>
        <v>14992.110356999998</v>
      </c>
      <c r="L72" s="20">
        <v>0.1429</v>
      </c>
      <c r="M72" s="19">
        <f t="shared" si="16"/>
        <v>13118.752499999999</v>
      </c>
      <c r="N72" s="19">
        <f t="shared" si="17"/>
        <v>11244.082767749998</v>
      </c>
    </row>
    <row r="73" spans="1:14" x14ac:dyDescent="0.25">
      <c r="A73" s="25"/>
      <c r="B73" s="22"/>
      <c r="C73" s="17"/>
      <c r="D73" s="19">
        <f>J73*1.2</f>
        <v>0</v>
      </c>
      <c r="E73" s="19">
        <f t="shared" si="18"/>
        <v>0</v>
      </c>
      <c r="F73" s="20"/>
      <c r="G73" s="19">
        <f t="shared" si="14"/>
        <v>0</v>
      </c>
      <c r="H73" s="19">
        <f t="shared" si="15"/>
        <v>0</v>
      </c>
      <c r="I73" s="28"/>
      <c r="J73" s="23"/>
      <c r="K73" s="19">
        <f t="shared" si="19"/>
        <v>0</v>
      </c>
      <c r="L73" s="20"/>
      <c r="M73" s="19">
        <f t="shared" si="16"/>
        <v>0</v>
      </c>
      <c r="N73" s="19">
        <f t="shared" si="17"/>
        <v>0</v>
      </c>
    </row>
    <row r="74" spans="1:14" x14ac:dyDescent="0.25">
      <c r="A74" s="25" t="s">
        <v>33</v>
      </c>
      <c r="B74" s="22" t="s">
        <v>102</v>
      </c>
      <c r="C74" s="17"/>
      <c r="D74" s="19">
        <f>J74*1.2</f>
        <v>18990</v>
      </c>
      <c r="E74" s="19">
        <f t="shared" si="18"/>
        <v>10990</v>
      </c>
      <c r="F74" s="20">
        <v>0.42130000000000001</v>
      </c>
      <c r="G74" s="19">
        <f t="shared" si="14"/>
        <v>14242.5</v>
      </c>
      <c r="H74" s="19">
        <f t="shared" si="15"/>
        <v>8242.5</v>
      </c>
      <c r="I74" s="28"/>
      <c r="J74" s="23">
        <v>15825</v>
      </c>
      <c r="K74" s="19">
        <f t="shared" si="19"/>
        <v>9157.9274999999998</v>
      </c>
      <c r="L74" s="20">
        <v>0.42130000000000001</v>
      </c>
      <c r="M74" s="19">
        <f t="shared" si="16"/>
        <v>11868.75</v>
      </c>
      <c r="N74" s="19">
        <f t="shared" si="17"/>
        <v>6868.4456250000003</v>
      </c>
    </row>
    <row r="75" spans="1:14" x14ac:dyDescent="0.25">
      <c r="A75" s="25" t="s">
        <v>34</v>
      </c>
      <c r="B75" s="22" t="s">
        <v>103</v>
      </c>
      <c r="C75" s="17"/>
      <c r="D75" s="19">
        <f>J75*1.2</f>
        <v>13290</v>
      </c>
      <c r="E75" s="19">
        <f t="shared" si="18"/>
        <v>10990</v>
      </c>
      <c r="F75" s="20">
        <v>0.1731</v>
      </c>
      <c r="G75" s="19">
        <f t="shared" ref="G75:G105" si="20">D75*(1-$C$2)</f>
        <v>9967.5</v>
      </c>
      <c r="H75" s="19">
        <f t="shared" ref="H75:H105" si="21">E75*(1-$C$2)</f>
        <v>8242.5</v>
      </c>
      <c r="I75" s="28"/>
      <c r="J75" s="23">
        <v>11075</v>
      </c>
      <c r="K75" s="19">
        <f t="shared" si="19"/>
        <v>9157.9174999999996</v>
      </c>
      <c r="L75" s="20">
        <v>0.1731</v>
      </c>
      <c r="M75" s="19">
        <f t="shared" ref="M75:M105" si="22">J75*(1-$C$2)</f>
        <v>8306.25</v>
      </c>
      <c r="N75" s="19">
        <f t="shared" ref="N75:N105" si="23">K75*(1-$C$2)</f>
        <v>6868.4381249999997</v>
      </c>
    </row>
    <row r="76" spans="1:14" x14ac:dyDescent="0.25">
      <c r="A76" s="25" t="s">
        <v>35</v>
      </c>
      <c r="B76" s="22" t="s">
        <v>104</v>
      </c>
      <c r="C76" s="17"/>
      <c r="D76" s="19">
        <f>J76*1.2</f>
        <v>16190.003999999999</v>
      </c>
      <c r="E76" s="19">
        <f t="shared" si="18"/>
        <v>12990</v>
      </c>
      <c r="F76" s="20">
        <v>0.19769999999999999</v>
      </c>
      <c r="G76" s="19">
        <f t="shared" si="20"/>
        <v>12142.502999999999</v>
      </c>
      <c r="H76" s="19">
        <f t="shared" si="21"/>
        <v>9742.5</v>
      </c>
      <c r="I76" s="28"/>
      <c r="J76" s="23">
        <v>13491.67</v>
      </c>
      <c r="K76" s="19">
        <f t="shared" si="19"/>
        <v>10824.366840999999</v>
      </c>
      <c r="L76" s="20">
        <v>0.19769999999999999</v>
      </c>
      <c r="M76" s="19">
        <f t="shared" si="22"/>
        <v>10118.752500000001</v>
      </c>
      <c r="N76" s="19">
        <f t="shared" si="23"/>
        <v>8118.2751307499993</v>
      </c>
    </row>
    <row r="77" spans="1:14" ht="9" customHeight="1" x14ac:dyDescent="0.25">
      <c r="A77" s="25" t="s">
        <v>36</v>
      </c>
      <c r="B77" s="22" t="s">
        <v>105</v>
      </c>
      <c r="C77" s="17"/>
      <c r="D77" s="19">
        <f>J77*1.2</f>
        <v>13989.995999999999</v>
      </c>
      <c r="E77" s="19">
        <f t="shared" si="18"/>
        <v>10990</v>
      </c>
      <c r="F77" s="20">
        <v>0.21440000000000001</v>
      </c>
      <c r="G77" s="19">
        <f t="shared" si="20"/>
        <v>10492.496999999999</v>
      </c>
      <c r="H77" s="19">
        <f t="shared" si="21"/>
        <v>8242.5</v>
      </c>
      <c r="I77" s="28"/>
      <c r="J77" s="23">
        <v>11658.33</v>
      </c>
      <c r="K77" s="19">
        <f t="shared" si="19"/>
        <v>9158.7840479999995</v>
      </c>
      <c r="L77" s="20">
        <v>0.21440000000000001</v>
      </c>
      <c r="M77" s="19">
        <f t="shared" si="22"/>
        <v>8743.7474999999995</v>
      </c>
      <c r="N77" s="19">
        <f t="shared" si="23"/>
        <v>6869.0880359999992</v>
      </c>
    </row>
    <row r="78" spans="1:14" x14ac:dyDescent="0.25">
      <c r="A78" s="25">
        <v>64118</v>
      </c>
      <c r="B78" s="22" t="s">
        <v>106</v>
      </c>
      <c r="C78" s="17"/>
      <c r="D78" s="19">
        <f>J78*1.2</f>
        <v>15990</v>
      </c>
      <c r="E78" s="19">
        <f t="shared" si="18"/>
        <v>13990</v>
      </c>
      <c r="F78" s="20">
        <v>0.12509999999999999</v>
      </c>
      <c r="G78" s="19">
        <f t="shared" si="20"/>
        <v>11992.5</v>
      </c>
      <c r="H78" s="19">
        <f t="shared" si="21"/>
        <v>10492.5</v>
      </c>
      <c r="I78" s="28"/>
      <c r="J78" s="23">
        <v>13325</v>
      </c>
      <c r="K78" s="19">
        <f t="shared" si="19"/>
        <v>11658.0425</v>
      </c>
      <c r="L78" s="20">
        <v>0.12509999999999999</v>
      </c>
      <c r="M78" s="19">
        <f t="shared" si="22"/>
        <v>9993.75</v>
      </c>
      <c r="N78" s="19">
        <f t="shared" si="23"/>
        <v>8743.5318750000006</v>
      </c>
    </row>
    <row r="79" spans="1:14" x14ac:dyDescent="0.25">
      <c r="A79" s="25">
        <v>64178</v>
      </c>
      <c r="B79" s="22" t="s">
        <v>107</v>
      </c>
      <c r="C79" s="17"/>
      <c r="D79" s="19">
        <f>J79*1.2</f>
        <v>19989.996000000003</v>
      </c>
      <c r="E79" s="19">
        <f t="shared" si="18"/>
        <v>16990</v>
      </c>
      <c r="F79" s="20">
        <v>0.15010000000000001</v>
      </c>
      <c r="G79" s="19">
        <f t="shared" si="20"/>
        <v>14992.497000000003</v>
      </c>
      <c r="H79" s="19">
        <f t="shared" si="21"/>
        <v>12742.5</v>
      </c>
      <c r="I79" s="28"/>
      <c r="J79" s="23">
        <v>16658.330000000002</v>
      </c>
      <c r="K79" s="19">
        <f t="shared" si="19"/>
        <v>14157.914667000001</v>
      </c>
      <c r="L79" s="20">
        <v>0.15010000000000001</v>
      </c>
      <c r="M79" s="19">
        <f t="shared" si="22"/>
        <v>12493.747500000001</v>
      </c>
      <c r="N79" s="19">
        <f t="shared" si="23"/>
        <v>10618.43600025</v>
      </c>
    </row>
    <row r="80" spans="1:14" x14ac:dyDescent="0.25">
      <c r="A80" s="25">
        <v>64183</v>
      </c>
      <c r="B80" s="22" t="s">
        <v>108</v>
      </c>
      <c r="C80" s="17"/>
      <c r="D80" s="19">
        <f>J80*1.2</f>
        <v>15990</v>
      </c>
      <c r="E80" s="19">
        <f t="shared" ref="E80:E107" si="24">ROUND(D80-(D80*F80),-1)</f>
        <v>13990</v>
      </c>
      <c r="F80" s="20">
        <v>0.12509999999999999</v>
      </c>
      <c r="G80" s="19">
        <f t="shared" si="20"/>
        <v>11992.5</v>
      </c>
      <c r="H80" s="19">
        <f t="shared" si="21"/>
        <v>10492.5</v>
      </c>
      <c r="I80" s="28"/>
      <c r="J80" s="23">
        <v>13325</v>
      </c>
      <c r="K80" s="19">
        <f t="shared" ref="K80:K107" si="25">J80-(J80*L80)</f>
        <v>11658.0425</v>
      </c>
      <c r="L80" s="20">
        <v>0.12509999999999999</v>
      </c>
      <c r="M80" s="19">
        <f t="shared" si="22"/>
        <v>9993.75</v>
      </c>
      <c r="N80" s="19">
        <f t="shared" si="23"/>
        <v>8743.5318750000006</v>
      </c>
    </row>
    <row r="81" spans="1:14" x14ac:dyDescent="0.25">
      <c r="A81" s="25">
        <v>64184</v>
      </c>
      <c r="B81" s="22" t="s">
        <v>109</v>
      </c>
      <c r="C81" s="17"/>
      <c r="D81" s="19">
        <f>J81*1.2</f>
        <v>14990.003999999999</v>
      </c>
      <c r="E81" s="19">
        <f t="shared" si="24"/>
        <v>12990</v>
      </c>
      <c r="F81" s="20">
        <v>0.13339999999999999</v>
      </c>
      <c r="G81" s="19">
        <f t="shared" si="20"/>
        <v>11242.502999999999</v>
      </c>
      <c r="H81" s="19">
        <f t="shared" si="21"/>
        <v>9742.5</v>
      </c>
      <c r="I81" s="28"/>
      <c r="J81" s="23">
        <v>12491.67</v>
      </c>
      <c r="K81" s="19">
        <f t="shared" si="25"/>
        <v>10825.281222</v>
      </c>
      <c r="L81" s="20">
        <v>0.13339999999999999</v>
      </c>
      <c r="M81" s="19">
        <f t="shared" si="22"/>
        <v>9368.7525000000005</v>
      </c>
      <c r="N81" s="19">
        <f t="shared" si="23"/>
        <v>8118.9609165000002</v>
      </c>
    </row>
    <row r="82" spans="1:14" x14ac:dyDescent="0.25">
      <c r="A82" s="25">
        <v>63480</v>
      </c>
      <c r="B82" s="22" t="s">
        <v>111</v>
      </c>
      <c r="C82" s="17"/>
      <c r="D82" s="19">
        <f>J82*1.2</f>
        <v>17190</v>
      </c>
      <c r="E82" s="19">
        <f t="shared" si="24"/>
        <v>13590</v>
      </c>
      <c r="F82" s="20">
        <v>0.2094</v>
      </c>
      <c r="G82" s="19">
        <f t="shared" si="20"/>
        <v>12892.5</v>
      </c>
      <c r="H82" s="19">
        <f t="shared" si="21"/>
        <v>10192.5</v>
      </c>
      <c r="I82" s="28"/>
      <c r="J82" s="23">
        <v>14325</v>
      </c>
      <c r="K82" s="19">
        <f t="shared" si="25"/>
        <v>11325.344999999999</v>
      </c>
      <c r="L82" s="20">
        <v>0.2094</v>
      </c>
      <c r="M82" s="19">
        <f t="shared" si="22"/>
        <v>10743.75</v>
      </c>
      <c r="N82" s="19">
        <f t="shared" si="23"/>
        <v>8494.0087499999991</v>
      </c>
    </row>
    <row r="83" spans="1:14" x14ac:dyDescent="0.25">
      <c r="A83" s="25">
        <v>63475</v>
      </c>
      <c r="B83" s="22" t="s">
        <v>112</v>
      </c>
      <c r="C83" s="17"/>
      <c r="D83" s="19">
        <f>J83*1.2</f>
        <v>16290</v>
      </c>
      <c r="E83" s="19">
        <f t="shared" si="24"/>
        <v>12990</v>
      </c>
      <c r="F83" s="20">
        <v>0.2026</v>
      </c>
      <c r="G83" s="19">
        <f t="shared" si="20"/>
        <v>12217.5</v>
      </c>
      <c r="H83" s="19">
        <f t="shared" si="21"/>
        <v>9742.5</v>
      </c>
      <c r="I83" s="28"/>
      <c r="J83" s="23">
        <v>13575</v>
      </c>
      <c r="K83" s="19">
        <f t="shared" si="25"/>
        <v>10824.705</v>
      </c>
      <c r="L83" s="20">
        <v>0.2026</v>
      </c>
      <c r="M83" s="19">
        <f t="shared" si="22"/>
        <v>10181.25</v>
      </c>
      <c r="N83" s="19">
        <f t="shared" si="23"/>
        <v>8118.5287499999995</v>
      </c>
    </row>
    <row r="84" spans="1:14" x14ac:dyDescent="0.25">
      <c r="A84" s="25">
        <v>63476</v>
      </c>
      <c r="B84" s="22" t="s">
        <v>113</v>
      </c>
      <c r="C84" s="17"/>
      <c r="D84" s="19">
        <f>J84*1.2</f>
        <v>19190.004000000001</v>
      </c>
      <c r="E84" s="19">
        <f t="shared" si="24"/>
        <v>13990</v>
      </c>
      <c r="F84" s="20">
        <v>0.27100000000000002</v>
      </c>
      <c r="G84" s="19">
        <f t="shared" si="20"/>
        <v>14392.503000000001</v>
      </c>
      <c r="H84" s="19">
        <f t="shared" si="21"/>
        <v>10492.5</v>
      </c>
      <c r="I84" s="28"/>
      <c r="J84" s="23">
        <v>15991.67</v>
      </c>
      <c r="K84" s="19">
        <f t="shared" si="25"/>
        <v>11657.92743</v>
      </c>
      <c r="L84" s="20">
        <v>0.27100000000000002</v>
      </c>
      <c r="M84" s="19">
        <f t="shared" si="22"/>
        <v>11993.752500000001</v>
      </c>
      <c r="N84" s="19">
        <f t="shared" si="23"/>
        <v>8743.4455725000007</v>
      </c>
    </row>
    <row r="85" spans="1:14" x14ac:dyDescent="0.25">
      <c r="A85" s="25"/>
      <c r="B85" s="22"/>
      <c r="C85" s="17"/>
      <c r="D85" s="19">
        <f>J85*1.2</f>
        <v>0</v>
      </c>
      <c r="E85" s="19">
        <f t="shared" si="24"/>
        <v>0</v>
      </c>
      <c r="F85" s="20"/>
      <c r="G85" s="19">
        <f t="shared" si="20"/>
        <v>0</v>
      </c>
      <c r="H85" s="19">
        <f t="shared" si="21"/>
        <v>0</v>
      </c>
      <c r="I85" s="28"/>
      <c r="J85" s="23"/>
      <c r="K85" s="19">
        <f t="shared" si="25"/>
        <v>0</v>
      </c>
      <c r="L85" s="20"/>
      <c r="M85" s="19">
        <f t="shared" si="22"/>
        <v>0</v>
      </c>
      <c r="N85" s="19">
        <f t="shared" si="23"/>
        <v>0</v>
      </c>
    </row>
    <row r="86" spans="1:14" x14ac:dyDescent="0.25">
      <c r="A86" s="25">
        <v>63523</v>
      </c>
      <c r="B86" s="22" t="s">
        <v>114</v>
      </c>
      <c r="C86" s="17"/>
      <c r="D86" s="19">
        <f>J86*1.2</f>
        <v>4490.0039999999999</v>
      </c>
      <c r="E86" s="19">
        <f t="shared" si="24"/>
        <v>2990</v>
      </c>
      <c r="F86" s="20">
        <v>0.33410000000000001</v>
      </c>
      <c r="G86" s="19">
        <f t="shared" si="20"/>
        <v>3367.5029999999997</v>
      </c>
      <c r="H86" s="19">
        <f t="shared" si="21"/>
        <v>2242.5</v>
      </c>
      <c r="I86" s="28"/>
      <c r="J86" s="23">
        <v>3741.67</v>
      </c>
      <c r="K86" s="19">
        <f t="shared" si="25"/>
        <v>2491.5780530000002</v>
      </c>
      <c r="L86" s="20">
        <v>0.33410000000000001</v>
      </c>
      <c r="M86" s="19">
        <f t="shared" si="22"/>
        <v>2806.2525000000001</v>
      </c>
      <c r="N86" s="19">
        <f t="shared" si="23"/>
        <v>1868.6835397500001</v>
      </c>
    </row>
    <row r="87" spans="1:14" x14ac:dyDescent="0.25">
      <c r="A87" s="25">
        <v>63524</v>
      </c>
      <c r="B87" s="22" t="s">
        <v>115</v>
      </c>
      <c r="C87" s="17"/>
      <c r="D87" s="19">
        <f>J87*1.2</f>
        <v>5390.0039999999999</v>
      </c>
      <c r="E87" s="19">
        <f t="shared" si="24"/>
        <v>2990</v>
      </c>
      <c r="F87" s="20">
        <v>0.44529999999999997</v>
      </c>
      <c r="G87" s="19">
        <f t="shared" si="20"/>
        <v>4042.5029999999997</v>
      </c>
      <c r="H87" s="19">
        <f t="shared" si="21"/>
        <v>2242.5</v>
      </c>
      <c r="I87" s="28"/>
      <c r="J87" s="23">
        <v>4491.67</v>
      </c>
      <c r="K87" s="19">
        <f t="shared" si="25"/>
        <v>2491.5293490000004</v>
      </c>
      <c r="L87" s="20">
        <v>0.44529999999999997</v>
      </c>
      <c r="M87" s="19">
        <f t="shared" si="22"/>
        <v>3368.7525000000001</v>
      </c>
      <c r="N87" s="19">
        <f t="shared" si="23"/>
        <v>1868.6470117500003</v>
      </c>
    </row>
    <row r="88" spans="1:14" x14ac:dyDescent="0.25">
      <c r="A88" s="25">
        <v>63529</v>
      </c>
      <c r="B88" s="22" t="s">
        <v>116</v>
      </c>
      <c r="C88" s="17"/>
      <c r="D88" s="19">
        <f>J88*1.2</f>
        <v>11690.003999999999</v>
      </c>
      <c r="E88" s="19">
        <f t="shared" si="24"/>
        <v>7590</v>
      </c>
      <c r="F88" s="20">
        <v>0.35070000000000001</v>
      </c>
      <c r="G88" s="19">
        <f t="shared" si="20"/>
        <v>8767.5029999999988</v>
      </c>
      <c r="H88" s="19">
        <f t="shared" si="21"/>
        <v>5692.5</v>
      </c>
      <c r="I88" s="28"/>
      <c r="J88" s="23">
        <v>9741.67</v>
      </c>
      <c r="K88" s="19">
        <f t="shared" si="25"/>
        <v>6325.2663309999998</v>
      </c>
      <c r="L88" s="20">
        <v>0.35070000000000001</v>
      </c>
      <c r="M88" s="19">
        <f t="shared" si="22"/>
        <v>7306.2525000000005</v>
      </c>
      <c r="N88" s="19">
        <f t="shared" si="23"/>
        <v>4743.9497482500001</v>
      </c>
    </row>
    <row r="89" spans="1:14" x14ac:dyDescent="0.25">
      <c r="A89" s="25">
        <v>63530</v>
      </c>
      <c r="B89" s="22" t="s">
        <v>117</v>
      </c>
      <c r="C89" s="17"/>
      <c r="D89" s="19">
        <f>J89*1.2</f>
        <v>11690.003999999999</v>
      </c>
      <c r="E89" s="19">
        <f t="shared" si="24"/>
        <v>7590</v>
      </c>
      <c r="F89" s="20">
        <v>0.35070000000000001</v>
      </c>
      <c r="G89" s="19">
        <f t="shared" si="20"/>
        <v>8767.5029999999988</v>
      </c>
      <c r="H89" s="19">
        <f t="shared" si="21"/>
        <v>5692.5</v>
      </c>
      <c r="I89" s="28"/>
      <c r="J89" s="23">
        <v>9741.67</v>
      </c>
      <c r="K89" s="19">
        <f t="shared" si="25"/>
        <v>6325.2663309999998</v>
      </c>
      <c r="L89" s="20">
        <v>0.35070000000000001</v>
      </c>
      <c r="M89" s="19">
        <f t="shared" si="22"/>
        <v>7306.2525000000005</v>
      </c>
      <c r="N89" s="19">
        <f t="shared" si="23"/>
        <v>4743.9497482500001</v>
      </c>
    </row>
    <row r="90" spans="1:14" x14ac:dyDescent="0.25">
      <c r="A90" s="25">
        <v>63531</v>
      </c>
      <c r="B90" s="22" t="s">
        <v>118</v>
      </c>
      <c r="C90" s="17"/>
      <c r="D90" s="19">
        <f>J90*1.2</f>
        <v>5090.0039999999999</v>
      </c>
      <c r="E90" s="19">
        <f t="shared" si="24"/>
        <v>2990</v>
      </c>
      <c r="F90" s="20">
        <v>0.41260000000000002</v>
      </c>
      <c r="G90" s="19">
        <f t="shared" si="20"/>
        <v>3817.5029999999997</v>
      </c>
      <c r="H90" s="19">
        <f t="shared" si="21"/>
        <v>2242.5</v>
      </c>
      <c r="I90" s="28"/>
      <c r="J90" s="23">
        <v>4241.67</v>
      </c>
      <c r="K90" s="19">
        <f t="shared" si="25"/>
        <v>2491.5569580000001</v>
      </c>
      <c r="L90" s="20">
        <v>0.41260000000000002</v>
      </c>
      <c r="M90" s="19">
        <f t="shared" si="22"/>
        <v>3181.2525000000001</v>
      </c>
      <c r="N90" s="19">
        <f t="shared" si="23"/>
        <v>1868.6677185000001</v>
      </c>
    </row>
    <row r="91" spans="1:14" x14ac:dyDescent="0.25">
      <c r="A91" s="25">
        <v>63838</v>
      </c>
      <c r="B91" s="22" t="s">
        <v>119</v>
      </c>
      <c r="C91" s="17"/>
      <c r="D91" s="19">
        <f>J91*1.2</f>
        <v>7490.0039999999999</v>
      </c>
      <c r="E91" s="19">
        <f t="shared" si="24"/>
        <v>2990</v>
      </c>
      <c r="F91" s="20">
        <v>0.6008</v>
      </c>
      <c r="G91" s="19">
        <f t="shared" si="20"/>
        <v>5617.5029999999997</v>
      </c>
      <c r="H91" s="19">
        <f t="shared" si="21"/>
        <v>2242.5</v>
      </c>
      <c r="I91" s="28"/>
      <c r="J91" s="23">
        <v>6241.67</v>
      </c>
      <c r="K91" s="19">
        <f t="shared" si="25"/>
        <v>2491.6746640000001</v>
      </c>
      <c r="L91" s="20">
        <v>0.6008</v>
      </c>
      <c r="M91" s="19">
        <f t="shared" si="22"/>
        <v>4681.2525000000005</v>
      </c>
      <c r="N91" s="19">
        <f t="shared" si="23"/>
        <v>1868.7559980000001</v>
      </c>
    </row>
    <row r="92" spans="1:14" x14ac:dyDescent="0.25">
      <c r="A92" s="25">
        <v>63839</v>
      </c>
      <c r="B92" s="22" t="s">
        <v>120</v>
      </c>
      <c r="C92" s="17"/>
      <c r="D92" s="19">
        <f>J92*1.2</f>
        <v>7490.0039999999999</v>
      </c>
      <c r="E92" s="19">
        <f t="shared" si="24"/>
        <v>2990</v>
      </c>
      <c r="F92" s="20">
        <v>0.6008</v>
      </c>
      <c r="G92" s="19">
        <f t="shared" si="20"/>
        <v>5617.5029999999997</v>
      </c>
      <c r="H92" s="19">
        <f t="shared" si="21"/>
        <v>2242.5</v>
      </c>
      <c r="I92" s="28"/>
      <c r="J92" s="23">
        <v>6241.67</v>
      </c>
      <c r="K92" s="19">
        <f t="shared" si="25"/>
        <v>2491.6746640000001</v>
      </c>
      <c r="L92" s="20">
        <v>0.6008</v>
      </c>
      <c r="M92" s="19">
        <f t="shared" si="22"/>
        <v>4681.2525000000005</v>
      </c>
      <c r="N92" s="19">
        <f t="shared" si="23"/>
        <v>1868.7559980000001</v>
      </c>
    </row>
    <row r="93" spans="1:14" x14ac:dyDescent="0.25">
      <c r="A93" s="25">
        <v>63534</v>
      </c>
      <c r="B93" s="22" t="s">
        <v>121</v>
      </c>
      <c r="C93" s="17"/>
      <c r="D93" s="19">
        <f>J93*1.2</f>
        <v>5390.0039999999999</v>
      </c>
      <c r="E93" s="19">
        <f t="shared" si="24"/>
        <v>2990</v>
      </c>
      <c r="F93" s="20">
        <v>0.44529999999999997</v>
      </c>
      <c r="G93" s="19">
        <f t="shared" si="20"/>
        <v>4042.5029999999997</v>
      </c>
      <c r="H93" s="19">
        <f t="shared" si="21"/>
        <v>2242.5</v>
      </c>
      <c r="I93" s="28"/>
      <c r="J93" s="23">
        <v>4491.67</v>
      </c>
      <c r="K93" s="19">
        <f t="shared" si="25"/>
        <v>2491.5293490000004</v>
      </c>
      <c r="L93" s="20">
        <v>0.44529999999999997</v>
      </c>
      <c r="M93" s="19">
        <f t="shared" si="22"/>
        <v>3368.7525000000001</v>
      </c>
      <c r="N93" s="19">
        <f t="shared" si="23"/>
        <v>1868.6470117500003</v>
      </c>
    </row>
    <row r="94" spans="1:14" x14ac:dyDescent="0.25">
      <c r="A94" s="25">
        <v>63535</v>
      </c>
      <c r="B94" s="22" t="s">
        <v>122</v>
      </c>
      <c r="C94" s="17"/>
      <c r="D94" s="19">
        <f>J94*1.2</f>
        <v>3690</v>
      </c>
      <c r="E94" s="19">
        <f t="shared" si="24"/>
        <v>2990</v>
      </c>
      <c r="F94" s="20">
        <v>0.18970000000000001</v>
      </c>
      <c r="G94" s="19">
        <f t="shared" si="20"/>
        <v>2767.5</v>
      </c>
      <c r="H94" s="19">
        <f t="shared" si="21"/>
        <v>2242.5</v>
      </c>
      <c r="I94" s="28"/>
      <c r="J94" s="23">
        <v>3075</v>
      </c>
      <c r="K94" s="19">
        <f t="shared" si="25"/>
        <v>2491.6725000000001</v>
      </c>
      <c r="L94" s="20">
        <v>0.18970000000000001</v>
      </c>
      <c r="M94" s="19">
        <f t="shared" si="22"/>
        <v>2306.25</v>
      </c>
      <c r="N94" s="19">
        <f t="shared" si="23"/>
        <v>1868.754375</v>
      </c>
    </row>
    <row r="95" spans="1:14" x14ac:dyDescent="0.25">
      <c r="A95" s="25">
        <v>64077</v>
      </c>
      <c r="B95" s="22" t="s">
        <v>123</v>
      </c>
      <c r="C95" s="17"/>
      <c r="D95" s="19">
        <f>J95*1.2</f>
        <v>2990.0039999999999</v>
      </c>
      <c r="E95" s="19">
        <f t="shared" si="24"/>
        <v>1990</v>
      </c>
      <c r="F95" s="20">
        <v>0.33439999999999998</v>
      </c>
      <c r="G95" s="19">
        <f t="shared" si="20"/>
        <v>2242.5029999999997</v>
      </c>
      <c r="H95" s="19">
        <f t="shared" si="21"/>
        <v>1492.5</v>
      </c>
      <c r="I95" s="28"/>
      <c r="J95" s="23">
        <v>2491.67</v>
      </c>
      <c r="K95" s="19">
        <f t="shared" si="25"/>
        <v>1658.4555520000001</v>
      </c>
      <c r="L95" s="20">
        <v>0.33439999999999998</v>
      </c>
      <c r="M95" s="19">
        <f t="shared" si="22"/>
        <v>1868.7525000000001</v>
      </c>
      <c r="N95" s="19">
        <f t="shared" si="23"/>
        <v>1243.841664</v>
      </c>
    </row>
    <row r="96" spans="1:14" x14ac:dyDescent="0.25">
      <c r="A96" s="25">
        <v>64078</v>
      </c>
      <c r="B96" s="22" t="s">
        <v>124</v>
      </c>
      <c r="C96" s="17"/>
      <c r="D96" s="19">
        <f>J96*1.2</f>
        <v>4490.0039999999999</v>
      </c>
      <c r="E96" s="19">
        <f t="shared" si="24"/>
        <v>2990</v>
      </c>
      <c r="F96" s="20">
        <v>0.33410000000000001</v>
      </c>
      <c r="G96" s="19">
        <f t="shared" si="20"/>
        <v>3367.5029999999997</v>
      </c>
      <c r="H96" s="19">
        <f t="shared" si="21"/>
        <v>2242.5</v>
      </c>
      <c r="I96" s="28"/>
      <c r="J96" s="23">
        <v>3741.67</v>
      </c>
      <c r="K96" s="19">
        <f t="shared" si="25"/>
        <v>2491.5780530000002</v>
      </c>
      <c r="L96" s="20">
        <v>0.33410000000000001</v>
      </c>
      <c r="M96" s="19">
        <f t="shared" si="22"/>
        <v>2806.2525000000001</v>
      </c>
      <c r="N96" s="19">
        <f t="shared" si="23"/>
        <v>1868.6835397500001</v>
      </c>
    </row>
    <row r="97" spans="1:14" x14ac:dyDescent="0.25">
      <c r="A97" s="25">
        <v>64107</v>
      </c>
      <c r="B97" s="22" t="s">
        <v>125</v>
      </c>
      <c r="C97" s="17"/>
      <c r="D97" s="19">
        <f>J97*1.2</f>
        <v>3990</v>
      </c>
      <c r="E97" s="19">
        <f t="shared" si="24"/>
        <v>2990</v>
      </c>
      <c r="F97" s="20">
        <v>0.25059999999999999</v>
      </c>
      <c r="G97" s="19">
        <f t="shared" si="20"/>
        <v>2992.5</v>
      </c>
      <c r="H97" s="19">
        <f t="shared" si="21"/>
        <v>2242.5</v>
      </c>
      <c r="I97" s="28"/>
      <c r="J97" s="23">
        <v>3325</v>
      </c>
      <c r="K97" s="19">
        <f t="shared" si="25"/>
        <v>2491.7550000000001</v>
      </c>
      <c r="L97" s="20">
        <v>0.25059999999999999</v>
      </c>
      <c r="M97" s="19">
        <f t="shared" si="22"/>
        <v>2493.75</v>
      </c>
      <c r="N97" s="19">
        <f t="shared" si="23"/>
        <v>1868.8162500000001</v>
      </c>
    </row>
    <row r="98" spans="1:14" x14ac:dyDescent="0.25">
      <c r="A98" s="25">
        <v>64108</v>
      </c>
      <c r="B98" s="22" t="s">
        <v>126</v>
      </c>
      <c r="C98" s="17"/>
      <c r="D98" s="19">
        <f>J98*1.2</f>
        <v>4989.9960000000001</v>
      </c>
      <c r="E98" s="19">
        <f t="shared" si="24"/>
        <v>2990</v>
      </c>
      <c r="F98" s="20">
        <v>0.40079999999999999</v>
      </c>
      <c r="G98" s="19">
        <f t="shared" si="20"/>
        <v>3742.4970000000003</v>
      </c>
      <c r="H98" s="19">
        <f t="shared" si="21"/>
        <v>2242.5</v>
      </c>
      <c r="I98" s="28"/>
      <c r="J98" s="23">
        <v>4158.33</v>
      </c>
      <c r="K98" s="19">
        <f t="shared" si="25"/>
        <v>2491.6713360000003</v>
      </c>
      <c r="L98" s="20">
        <v>0.40079999999999999</v>
      </c>
      <c r="M98" s="19">
        <f t="shared" si="22"/>
        <v>3118.7474999999999</v>
      </c>
      <c r="N98" s="19">
        <f t="shared" si="23"/>
        <v>1868.7535020000003</v>
      </c>
    </row>
    <row r="99" spans="1:14" x14ac:dyDescent="0.25">
      <c r="A99" s="25">
        <v>64109</v>
      </c>
      <c r="B99" s="22" t="s">
        <v>127</v>
      </c>
      <c r="C99" s="17"/>
      <c r="D99" s="19">
        <f>J99*1.2</f>
        <v>3489.9959999999996</v>
      </c>
      <c r="E99" s="19">
        <f t="shared" si="24"/>
        <v>1990</v>
      </c>
      <c r="F99" s="20">
        <v>0.42980000000000002</v>
      </c>
      <c r="G99" s="19">
        <f t="shared" si="20"/>
        <v>2617.4969999999998</v>
      </c>
      <c r="H99" s="19">
        <f t="shared" si="21"/>
        <v>1492.5</v>
      </c>
      <c r="I99" s="28"/>
      <c r="J99" s="23">
        <v>2908.33</v>
      </c>
      <c r="K99" s="19">
        <f t="shared" si="25"/>
        <v>1658.3297659999998</v>
      </c>
      <c r="L99" s="20">
        <v>0.42980000000000002</v>
      </c>
      <c r="M99" s="19">
        <f t="shared" si="22"/>
        <v>2181.2474999999999</v>
      </c>
      <c r="N99" s="19">
        <f t="shared" si="23"/>
        <v>1243.7473244999999</v>
      </c>
    </row>
    <row r="100" spans="1:14" x14ac:dyDescent="0.25">
      <c r="A100" s="25">
        <v>64110</v>
      </c>
      <c r="B100" s="22" t="s">
        <v>128</v>
      </c>
      <c r="C100" s="17"/>
      <c r="D100" s="19">
        <f>J100*1.2</f>
        <v>5490</v>
      </c>
      <c r="E100" s="19">
        <f t="shared" si="24"/>
        <v>2990</v>
      </c>
      <c r="F100" s="20">
        <v>0.45540000000000003</v>
      </c>
      <c r="G100" s="19">
        <f t="shared" si="20"/>
        <v>4117.5</v>
      </c>
      <c r="H100" s="19">
        <f t="shared" si="21"/>
        <v>2242.5</v>
      </c>
      <c r="I100" s="28"/>
      <c r="J100" s="23">
        <v>4575</v>
      </c>
      <c r="K100" s="19">
        <f t="shared" si="25"/>
        <v>2491.5450000000001</v>
      </c>
      <c r="L100" s="20">
        <v>0.45540000000000003</v>
      </c>
      <c r="M100" s="19">
        <f t="shared" si="22"/>
        <v>3431.25</v>
      </c>
      <c r="N100" s="19">
        <f t="shared" si="23"/>
        <v>1868.6587500000001</v>
      </c>
    </row>
    <row r="101" spans="1:14" x14ac:dyDescent="0.25">
      <c r="A101" s="25">
        <v>64111</v>
      </c>
      <c r="B101" s="22" t="s">
        <v>129</v>
      </c>
      <c r="C101" s="17"/>
      <c r="D101" s="19">
        <f>J101*1.2</f>
        <v>4490.0039999999999</v>
      </c>
      <c r="E101" s="19">
        <f t="shared" si="24"/>
        <v>2990</v>
      </c>
      <c r="F101" s="20">
        <v>0.33410000000000001</v>
      </c>
      <c r="G101" s="19">
        <f t="shared" si="20"/>
        <v>3367.5029999999997</v>
      </c>
      <c r="H101" s="19">
        <f t="shared" si="21"/>
        <v>2242.5</v>
      </c>
      <c r="I101" s="28"/>
      <c r="J101" s="23">
        <v>3741.67</v>
      </c>
      <c r="K101" s="19">
        <f t="shared" si="25"/>
        <v>2491.5780530000002</v>
      </c>
      <c r="L101" s="20">
        <v>0.33410000000000001</v>
      </c>
      <c r="M101" s="19">
        <f t="shared" si="22"/>
        <v>2806.2525000000001</v>
      </c>
      <c r="N101" s="19">
        <f t="shared" si="23"/>
        <v>1868.6835397500001</v>
      </c>
    </row>
    <row r="102" spans="1:14" x14ac:dyDescent="0.25">
      <c r="A102" s="25">
        <v>64112</v>
      </c>
      <c r="B102" s="22" t="s">
        <v>130</v>
      </c>
      <c r="C102" s="17"/>
      <c r="D102" s="19">
        <f>J102*1.2</f>
        <v>5990.0039999999999</v>
      </c>
      <c r="E102" s="19">
        <f t="shared" si="24"/>
        <v>2990</v>
      </c>
      <c r="F102" s="20">
        <v>0.50080000000000002</v>
      </c>
      <c r="G102" s="19">
        <f t="shared" si="20"/>
        <v>4492.5029999999997</v>
      </c>
      <c r="H102" s="19">
        <f t="shared" si="21"/>
        <v>2242.5</v>
      </c>
      <c r="I102" s="28"/>
      <c r="J102" s="23">
        <v>4991.67</v>
      </c>
      <c r="K102" s="19">
        <f t="shared" si="25"/>
        <v>2491.841664</v>
      </c>
      <c r="L102" s="20">
        <v>0.50080000000000002</v>
      </c>
      <c r="M102" s="19">
        <f t="shared" si="22"/>
        <v>3743.7525000000001</v>
      </c>
      <c r="N102" s="19">
        <f t="shared" si="23"/>
        <v>1868.8812480000001</v>
      </c>
    </row>
    <row r="103" spans="1:14" x14ac:dyDescent="0.25">
      <c r="A103" s="25">
        <v>64113</v>
      </c>
      <c r="B103" s="22" t="s">
        <v>131</v>
      </c>
      <c r="C103" s="17"/>
      <c r="D103" s="19">
        <f>J103*1.2</f>
        <v>3489.9959999999996</v>
      </c>
      <c r="E103" s="19">
        <f t="shared" si="24"/>
        <v>1990</v>
      </c>
      <c r="F103" s="20">
        <v>0.42980000000000002</v>
      </c>
      <c r="G103" s="19">
        <f t="shared" si="20"/>
        <v>2617.4969999999998</v>
      </c>
      <c r="H103" s="19">
        <f t="shared" si="21"/>
        <v>1492.5</v>
      </c>
      <c r="I103" s="28"/>
      <c r="J103" s="23">
        <v>2908.33</v>
      </c>
      <c r="K103" s="19">
        <f t="shared" si="25"/>
        <v>1658.3297659999998</v>
      </c>
      <c r="L103" s="20">
        <v>0.42980000000000002</v>
      </c>
      <c r="M103" s="19">
        <f t="shared" si="22"/>
        <v>2181.2474999999999</v>
      </c>
      <c r="N103" s="19">
        <f t="shared" si="23"/>
        <v>1243.7473244999999</v>
      </c>
    </row>
    <row r="104" spans="1:14" x14ac:dyDescent="0.25">
      <c r="A104" s="25">
        <v>64114</v>
      </c>
      <c r="B104" s="22" t="s">
        <v>132</v>
      </c>
      <c r="C104" s="17"/>
      <c r="D104" s="19">
        <f>J104*1.2</f>
        <v>5490</v>
      </c>
      <c r="E104" s="19">
        <f t="shared" si="24"/>
        <v>2990</v>
      </c>
      <c r="F104" s="20">
        <v>0.45540000000000003</v>
      </c>
      <c r="G104" s="19">
        <f t="shared" si="20"/>
        <v>4117.5</v>
      </c>
      <c r="H104" s="19">
        <f t="shared" si="21"/>
        <v>2242.5</v>
      </c>
      <c r="I104" s="28"/>
      <c r="J104" s="23">
        <v>4575</v>
      </c>
      <c r="K104" s="19">
        <f t="shared" si="25"/>
        <v>2491.5450000000001</v>
      </c>
      <c r="L104" s="20">
        <v>0.45540000000000003</v>
      </c>
      <c r="M104" s="19">
        <f t="shared" si="22"/>
        <v>3431.25</v>
      </c>
      <c r="N104" s="19">
        <f t="shared" si="23"/>
        <v>1868.6587500000001</v>
      </c>
    </row>
    <row r="105" spans="1:14" x14ac:dyDescent="0.25">
      <c r="A105" s="25">
        <v>64115</v>
      </c>
      <c r="B105" s="22" t="s">
        <v>133</v>
      </c>
      <c r="C105" s="17"/>
      <c r="D105" s="19">
        <f>J105*1.2</f>
        <v>5990.0039999999999</v>
      </c>
      <c r="E105" s="19">
        <f t="shared" si="24"/>
        <v>2990</v>
      </c>
      <c r="F105" s="20">
        <v>0.50080000000000002</v>
      </c>
      <c r="G105" s="19">
        <f t="shared" si="20"/>
        <v>4492.5029999999997</v>
      </c>
      <c r="H105" s="19">
        <f t="shared" si="21"/>
        <v>2242.5</v>
      </c>
      <c r="I105" s="28"/>
      <c r="J105" s="23">
        <v>4991.67</v>
      </c>
      <c r="K105" s="19">
        <f t="shared" si="25"/>
        <v>2491.841664</v>
      </c>
      <c r="L105" s="20">
        <v>0.50080000000000002</v>
      </c>
      <c r="M105" s="19">
        <f t="shared" si="22"/>
        <v>3743.7525000000001</v>
      </c>
      <c r="N105" s="19">
        <f t="shared" si="23"/>
        <v>1868.8812480000001</v>
      </c>
    </row>
    <row r="106" spans="1:14" x14ac:dyDescent="0.25">
      <c r="A106" s="25">
        <v>64116</v>
      </c>
      <c r="B106" s="22" t="s">
        <v>134</v>
      </c>
      <c r="C106" s="17"/>
      <c r="D106" s="19">
        <f>J106*1.2</f>
        <v>11990.003999999999</v>
      </c>
      <c r="E106" s="19">
        <f t="shared" si="24"/>
        <v>7590</v>
      </c>
      <c r="F106" s="20">
        <v>0.36699999999999999</v>
      </c>
      <c r="G106" s="19">
        <f t="shared" ref="G106:G126" si="26">D106*(1-$C$2)</f>
        <v>8992.5029999999988</v>
      </c>
      <c r="H106" s="19">
        <f t="shared" ref="H106:H126" si="27">E106*(1-$C$2)</f>
        <v>5692.5</v>
      </c>
      <c r="I106" s="28"/>
      <c r="J106" s="23">
        <v>9991.67</v>
      </c>
      <c r="K106" s="19">
        <f t="shared" si="25"/>
        <v>6324.7271099999998</v>
      </c>
      <c r="L106" s="20">
        <v>0.36699999999999999</v>
      </c>
      <c r="M106" s="19">
        <f t="shared" ref="M106:M126" si="28">J106*(1-$C$2)</f>
        <v>7493.7525000000005</v>
      </c>
      <c r="N106" s="19">
        <f t="shared" ref="N106:N126" si="29">K106*(1-$C$2)</f>
        <v>4743.5453324999999</v>
      </c>
    </row>
    <row r="107" spans="1:14" x14ac:dyDescent="0.25">
      <c r="A107" s="25">
        <v>64117</v>
      </c>
      <c r="B107" s="22" t="s">
        <v>135</v>
      </c>
      <c r="C107" s="17"/>
      <c r="D107" s="19">
        <f>J107*1.2</f>
        <v>11990.003999999999</v>
      </c>
      <c r="E107" s="19">
        <f t="shared" si="24"/>
        <v>7590</v>
      </c>
      <c r="F107" s="20">
        <v>0.36699999999999999</v>
      </c>
      <c r="G107" s="19">
        <f t="shared" si="26"/>
        <v>8992.5029999999988</v>
      </c>
      <c r="H107" s="19">
        <f t="shared" si="27"/>
        <v>5692.5</v>
      </c>
      <c r="I107" s="28"/>
      <c r="J107" s="23">
        <v>9991.67</v>
      </c>
      <c r="K107" s="19">
        <f t="shared" si="25"/>
        <v>6324.7271099999998</v>
      </c>
      <c r="L107" s="20">
        <v>0.36699999999999999</v>
      </c>
      <c r="M107" s="19">
        <f t="shared" si="28"/>
        <v>7493.7525000000005</v>
      </c>
      <c r="N107" s="19">
        <f t="shared" si="29"/>
        <v>4743.5453324999999</v>
      </c>
    </row>
    <row r="108" spans="1:14" x14ac:dyDescent="0.25">
      <c r="A108" s="25" t="s">
        <v>40</v>
      </c>
      <c r="B108" s="22" t="s">
        <v>138</v>
      </c>
      <c r="C108" s="17"/>
      <c r="D108" s="19">
        <f>J108*1.2</f>
        <v>11990.003999999999</v>
      </c>
      <c r="E108" s="19">
        <f t="shared" ref="E108:E123" si="30">ROUND(D108-(D108*F108),-1)</f>
        <v>7590</v>
      </c>
      <c r="F108" s="20">
        <v>0.36699999999999999</v>
      </c>
      <c r="G108" s="19">
        <f t="shared" si="26"/>
        <v>8992.5029999999988</v>
      </c>
      <c r="H108" s="19">
        <f t="shared" si="27"/>
        <v>5692.5</v>
      </c>
      <c r="I108" s="28"/>
      <c r="J108" s="23">
        <v>9991.67</v>
      </c>
      <c r="K108" s="19">
        <f t="shared" ref="K108:K123" si="31">J108-(J108*L108)</f>
        <v>6324.7271099999998</v>
      </c>
      <c r="L108" s="20">
        <v>0.36699999999999999</v>
      </c>
      <c r="M108" s="19">
        <f t="shared" si="28"/>
        <v>7493.7525000000005</v>
      </c>
      <c r="N108" s="19">
        <f t="shared" si="29"/>
        <v>4743.5453324999999</v>
      </c>
    </row>
    <row r="109" spans="1:14" x14ac:dyDescent="0.25">
      <c r="A109" s="25" t="s">
        <v>41</v>
      </c>
      <c r="B109" s="22" t="s">
        <v>139</v>
      </c>
      <c r="C109" s="17"/>
      <c r="D109" s="19">
        <f>J109*1.2</f>
        <v>11990.003999999999</v>
      </c>
      <c r="E109" s="19">
        <f t="shared" si="30"/>
        <v>7590</v>
      </c>
      <c r="F109" s="20">
        <v>0.36699999999999999</v>
      </c>
      <c r="G109" s="19">
        <f t="shared" si="26"/>
        <v>8992.5029999999988</v>
      </c>
      <c r="H109" s="19">
        <f t="shared" si="27"/>
        <v>5692.5</v>
      </c>
      <c r="I109" s="28"/>
      <c r="J109" s="23">
        <v>9991.67</v>
      </c>
      <c r="K109" s="19">
        <f t="shared" si="31"/>
        <v>6324.7271099999998</v>
      </c>
      <c r="L109" s="20">
        <v>0.36699999999999999</v>
      </c>
      <c r="M109" s="19">
        <f t="shared" si="28"/>
        <v>7493.7525000000005</v>
      </c>
      <c r="N109" s="19">
        <f t="shared" si="29"/>
        <v>4743.5453324999999</v>
      </c>
    </row>
    <row r="110" spans="1:14" x14ac:dyDescent="0.25">
      <c r="A110" s="25" t="s">
        <v>43</v>
      </c>
      <c r="B110" s="22" t="s">
        <v>141</v>
      </c>
      <c r="C110" s="17"/>
      <c r="D110" s="19">
        <f>J110*1.2</f>
        <v>5390.0039999999999</v>
      </c>
      <c r="E110" s="19">
        <f t="shared" si="30"/>
        <v>2990</v>
      </c>
      <c r="F110" s="20">
        <v>0.44529999999999997</v>
      </c>
      <c r="G110" s="19">
        <f t="shared" si="26"/>
        <v>4042.5029999999997</v>
      </c>
      <c r="H110" s="19">
        <f t="shared" si="27"/>
        <v>2242.5</v>
      </c>
      <c r="I110" s="28"/>
      <c r="J110" s="23">
        <v>4491.67</v>
      </c>
      <c r="K110" s="19">
        <f t="shared" si="31"/>
        <v>2491.5293490000004</v>
      </c>
      <c r="L110" s="20">
        <v>0.44529999999999997</v>
      </c>
      <c r="M110" s="19">
        <f t="shared" si="28"/>
        <v>3368.7525000000001</v>
      </c>
      <c r="N110" s="19">
        <f t="shared" si="29"/>
        <v>1868.6470117500003</v>
      </c>
    </row>
    <row r="111" spans="1:14" x14ac:dyDescent="0.25">
      <c r="A111" s="25" t="s">
        <v>44</v>
      </c>
      <c r="B111" s="22" t="s">
        <v>142</v>
      </c>
      <c r="C111" s="17"/>
      <c r="D111" s="19">
        <f>J111*1.2</f>
        <v>8990.003999999999</v>
      </c>
      <c r="E111" s="19">
        <f t="shared" si="30"/>
        <v>7590</v>
      </c>
      <c r="F111" s="20">
        <v>0.15570000000000001</v>
      </c>
      <c r="G111" s="19">
        <f t="shared" si="26"/>
        <v>6742.5029999999988</v>
      </c>
      <c r="H111" s="19">
        <f t="shared" si="27"/>
        <v>5692.5</v>
      </c>
      <c r="I111" s="28"/>
      <c r="J111" s="23">
        <v>7491.67</v>
      </c>
      <c r="K111" s="19">
        <f t="shared" si="31"/>
        <v>6325.2169809999996</v>
      </c>
      <c r="L111" s="20">
        <v>0.15570000000000001</v>
      </c>
      <c r="M111" s="19">
        <f t="shared" si="28"/>
        <v>5618.7525000000005</v>
      </c>
      <c r="N111" s="19">
        <f t="shared" si="29"/>
        <v>4743.9127357500001</v>
      </c>
    </row>
    <row r="112" spans="1:14" x14ac:dyDescent="0.25">
      <c r="A112" s="25" t="s">
        <v>45</v>
      </c>
      <c r="B112" s="22" t="s">
        <v>143</v>
      </c>
      <c r="C112" s="17"/>
      <c r="D112" s="19">
        <f>J112*1.2</f>
        <v>4490.0039999999999</v>
      </c>
      <c r="E112" s="19">
        <f t="shared" si="30"/>
        <v>2990</v>
      </c>
      <c r="F112" s="20">
        <v>0.33410000000000001</v>
      </c>
      <c r="G112" s="19">
        <f t="shared" si="26"/>
        <v>3367.5029999999997</v>
      </c>
      <c r="H112" s="19">
        <f t="shared" si="27"/>
        <v>2242.5</v>
      </c>
      <c r="I112" s="28"/>
      <c r="J112" s="23">
        <v>3741.67</v>
      </c>
      <c r="K112" s="19">
        <f t="shared" si="31"/>
        <v>2491.5780530000002</v>
      </c>
      <c r="L112" s="20">
        <v>0.33410000000000001</v>
      </c>
      <c r="M112" s="19">
        <f t="shared" si="28"/>
        <v>2806.2525000000001</v>
      </c>
      <c r="N112" s="19">
        <f t="shared" si="29"/>
        <v>1868.6835397500001</v>
      </c>
    </row>
    <row r="113" spans="1:14" x14ac:dyDescent="0.25">
      <c r="A113" s="25" t="s">
        <v>48</v>
      </c>
      <c r="B113" s="22" t="s">
        <v>146</v>
      </c>
      <c r="C113" s="17"/>
      <c r="D113" s="19">
        <f>J113*1.2</f>
        <v>11990.003999999999</v>
      </c>
      <c r="E113" s="19">
        <f t="shared" si="30"/>
        <v>7590</v>
      </c>
      <c r="F113" s="20">
        <v>0.36699999999999999</v>
      </c>
      <c r="G113" s="19">
        <f t="shared" si="26"/>
        <v>8992.5029999999988</v>
      </c>
      <c r="H113" s="19">
        <f t="shared" si="27"/>
        <v>5692.5</v>
      </c>
      <c r="I113" s="28"/>
      <c r="J113" s="23">
        <v>9991.67</v>
      </c>
      <c r="K113" s="19">
        <f t="shared" si="31"/>
        <v>6324.7271099999998</v>
      </c>
      <c r="L113" s="20">
        <v>0.36699999999999999</v>
      </c>
      <c r="M113" s="19">
        <f t="shared" si="28"/>
        <v>7493.7525000000005</v>
      </c>
      <c r="N113" s="19">
        <f t="shared" si="29"/>
        <v>4743.5453324999999</v>
      </c>
    </row>
    <row r="114" spans="1:14" x14ac:dyDescent="0.25">
      <c r="A114" s="25" t="s">
        <v>49</v>
      </c>
      <c r="B114" s="22" t="s">
        <v>147</v>
      </c>
      <c r="C114" s="17"/>
      <c r="D114" s="19">
        <f>J114*1.2</f>
        <v>11990.003999999999</v>
      </c>
      <c r="E114" s="19">
        <f t="shared" si="30"/>
        <v>7590</v>
      </c>
      <c r="F114" s="20">
        <v>0.36699999999999999</v>
      </c>
      <c r="G114" s="19">
        <f t="shared" si="26"/>
        <v>8992.5029999999988</v>
      </c>
      <c r="H114" s="19">
        <f t="shared" si="27"/>
        <v>5692.5</v>
      </c>
      <c r="I114" s="28"/>
      <c r="J114" s="23">
        <v>9991.67</v>
      </c>
      <c r="K114" s="19">
        <f t="shared" si="31"/>
        <v>6324.7271099999998</v>
      </c>
      <c r="L114" s="20">
        <v>0.36699999999999999</v>
      </c>
      <c r="M114" s="19">
        <f t="shared" si="28"/>
        <v>7493.7525000000005</v>
      </c>
      <c r="N114" s="19">
        <f t="shared" si="29"/>
        <v>4743.5453324999999</v>
      </c>
    </row>
    <row r="115" spans="1:14" x14ac:dyDescent="0.25">
      <c r="A115" s="25" t="s">
        <v>56</v>
      </c>
      <c r="B115" s="22" t="s">
        <v>154</v>
      </c>
      <c r="C115" s="17"/>
      <c r="D115" s="19">
        <f>J115*1.2</f>
        <v>8990.003999999999</v>
      </c>
      <c r="E115" s="19">
        <f t="shared" si="30"/>
        <v>7590</v>
      </c>
      <c r="F115" s="20">
        <v>0.15570000000000001</v>
      </c>
      <c r="G115" s="19">
        <f t="shared" si="26"/>
        <v>6742.5029999999988</v>
      </c>
      <c r="H115" s="19">
        <f t="shared" si="27"/>
        <v>5692.5</v>
      </c>
      <c r="I115" s="28"/>
      <c r="J115" s="23">
        <v>7491.67</v>
      </c>
      <c r="K115" s="19">
        <f t="shared" si="31"/>
        <v>6325.2169809999996</v>
      </c>
      <c r="L115" s="20">
        <v>0.15570000000000001</v>
      </c>
      <c r="M115" s="19">
        <f t="shared" si="28"/>
        <v>5618.7525000000005</v>
      </c>
      <c r="N115" s="19">
        <f t="shared" si="29"/>
        <v>4743.9127357500001</v>
      </c>
    </row>
    <row r="116" spans="1:14" x14ac:dyDescent="0.25">
      <c r="A116" s="25"/>
      <c r="B116" s="22"/>
      <c r="C116" s="17"/>
      <c r="D116" s="19">
        <f>J116*1.2</f>
        <v>0</v>
      </c>
      <c r="E116" s="19">
        <f t="shared" si="30"/>
        <v>0</v>
      </c>
      <c r="F116" s="20"/>
      <c r="G116" s="19">
        <f t="shared" si="26"/>
        <v>0</v>
      </c>
      <c r="H116" s="19">
        <f t="shared" si="27"/>
        <v>0</v>
      </c>
      <c r="I116" s="28"/>
      <c r="J116" s="23"/>
      <c r="K116" s="19">
        <f t="shared" si="31"/>
        <v>0</v>
      </c>
      <c r="L116" s="20"/>
      <c r="M116" s="19">
        <f t="shared" si="28"/>
        <v>0</v>
      </c>
      <c r="N116" s="19">
        <f t="shared" si="29"/>
        <v>0</v>
      </c>
    </row>
    <row r="117" spans="1:14" x14ac:dyDescent="0.25">
      <c r="A117" s="25">
        <v>64229</v>
      </c>
      <c r="B117" s="22" t="s">
        <v>157</v>
      </c>
      <c r="C117" s="17"/>
      <c r="D117" s="19">
        <f>J117*1.2</f>
        <v>19989.996000000003</v>
      </c>
      <c r="E117" s="19">
        <f t="shared" si="30"/>
        <v>17990</v>
      </c>
      <c r="F117" s="20">
        <v>0.1</v>
      </c>
      <c r="G117" s="19">
        <f t="shared" si="26"/>
        <v>14992.497000000003</v>
      </c>
      <c r="H117" s="19">
        <f t="shared" si="27"/>
        <v>13492.5</v>
      </c>
      <c r="I117" s="28"/>
      <c r="J117" s="23">
        <v>16658.330000000002</v>
      </c>
      <c r="K117" s="19">
        <f t="shared" si="31"/>
        <v>14992.497000000001</v>
      </c>
      <c r="L117" s="20">
        <v>0.1</v>
      </c>
      <c r="M117" s="19">
        <f t="shared" si="28"/>
        <v>12493.747500000001</v>
      </c>
      <c r="N117" s="19">
        <f t="shared" si="29"/>
        <v>11244.37275</v>
      </c>
    </row>
    <row r="118" spans="1:14" x14ac:dyDescent="0.25">
      <c r="A118" s="25">
        <v>64230</v>
      </c>
      <c r="B118" s="22" t="s">
        <v>158</v>
      </c>
      <c r="C118" s="17"/>
      <c r="D118" s="19">
        <f>J118*1.2</f>
        <v>22490.003999999997</v>
      </c>
      <c r="E118" s="19">
        <f t="shared" si="30"/>
        <v>18590</v>
      </c>
      <c r="F118" s="20">
        <v>0.1734</v>
      </c>
      <c r="G118" s="19">
        <f t="shared" si="26"/>
        <v>16867.502999999997</v>
      </c>
      <c r="H118" s="19">
        <f t="shared" si="27"/>
        <v>13942.5</v>
      </c>
      <c r="I118" s="28"/>
      <c r="J118" s="23">
        <v>18741.669999999998</v>
      </c>
      <c r="K118" s="19">
        <f t="shared" si="31"/>
        <v>15491.864421999999</v>
      </c>
      <c r="L118" s="20">
        <v>0.1734</v>
      </c>
      <c r="M118" s="19">
        <f t="shared" si="28"/>
        <v>14056.252499999999</v>
      </c>
      <c r="N118" s="19">
        <f t="shared" si="29"/>
        <v>11618.898316499999</v>
      </c>
    </row>
    <row r="119" spans="1:14" x14ac:dyDescent="0.25">
      <c r="A119" s="25">
        <v>64231</v>
      </c>
      <c r="B119" s="22" t="s">
        <v>159</v>
      </c>
      <c r="C119" s="17"/>
      <c r="D119" s="19">
        <f>J119*1.2</f>
        <v>20990.003999999997</v>
      </c>
      <c r="E119" s="19">
        <f t="shared" si="30"/>
        <v>18990</v>
      </c>
      <c r="F119" s="20">
        <v>9.5299999999999996E-2</v>
      </c>
      <c r="G119" s="19">
        <f t="shared" si="26"/>
        <v>15742.502999999997</v>
      </c>
      <c r="H119" s="19">
        <f t="shared" si="27"/>
        <v>14242.5</v>
      </c>
      <c r="I119" s="28"/>
      <c r="J119" s="23">
        <v>17491.669999999998</v>
      </c>
      <c r="K119" s="19">
        <f t="shared" si="31"/>
        <v>15824.713848999998</v>
      </c>
      <c r="L119" s="20">
        <v>9.5299999999999996E-2</v>
      </c>
      <c r="M119" s="19">
        <f t="shared" si="28"/>
        <v>13118.752499999999</v>
      </c>
      <c r="N119" s="19">
        <f t="shared" si="29"/>
        <v>11868.535386749998</v>
      </c>
    </row>
    <row r="120" spans="1:14" x14ac:dyDescent="0.25">
      <c r="A120" s="25">
        <v>64232</v>
      </c>
      <c r="B120" s="22" t="s">
        <v>160</v>
      </c>
      <c r="C120" s="17"/>
      <c r="D120" s="19">
        <f>J120*1.2</f>
        <v>22989.996000000003</v>
      </c>
      <c r="E120" s="19">
        <f t="shared" si="30"/>
        <v>19590</v>
      </c>
      <c r="F120" s="20">
        <v>0.1479</v>
      </c>
      <c r="G120" s="19">
        <f t="shared" si="26"/>
        <v>17242.497000000003</v>
      </c>
      <c r="H120" s="19">
        <f t="shared" si="27"/>
        <v>14692.5</v>
      </c>
      <c r="I120" s="28"/>
      <c r="J120" s="23">
        <v>19158.330000000002</v>
      </c>
      <c r="K120" s="19">
        <f t="shared" si="31"/>
        <v>16324.812993000001</v>
      </c>
      <c r="L120" s="20">
        <v>0.1479</v>
      </c>
      <c r="M120" s="19">
        <f t="shared" si="28"/>
        <v>14368.747500000001</v>
      </c>
      <c r="N120" s="19">
        <f t="shared" si="29"/>
        <v>12243.609744750001</v>
      </c>
    </row>
    <row r="121" spans="1:14" x14ac:dyDescent="0.25">
      <c r="A121" s="25">
        <v>64074</v>
      </c>
      <c r="B121" s="22" t="s">
        <v>161</v>
      </c>
      <c r="C121" s="17"/>
      <c r="D121" s="19">
        <f>J121*1.2</f>
        <v>24990</v>
      </c>
      <c r="E121" s="19">
        <f t="shared" si="30"/>
        <v>22990</v>
      </c>
      <c r="F121" s="20">
        <v>0.08</v>
      </c>
      <c r="G121" s="19">
        <f t="shared" si="26"/>
        <v>18742.5</v>
      </c>
      <c r="H121" s="19">
        <f t="shared" si="27"/>
        <v>17242.5</v>
      </c>
      <c r="I121" s="28"/>
      <c r="J121" s="23">
        <v>20825</v>
      </c>
      <c r="K121" s="19">
        <f t="shared" si="31"/>
        <v>19159</v>
      </c>
      <c r="L121" s="20">
        <v>0.08</v>
      </c>
      <c r="M121" s="19">
        <f t="shared" si="28"/>
        <v>15618.75</v>
      </c>
      <c r="N121" s="19">
        <f t="shared" si="29"/>
        <v>14369.25</v>
      </c>
    </row>
    <row r="122" spans="1:14" x14ac:dyDescent="0.25">
      <c r="A122" s="25">
        <v>64119</v>
      </c>
      <c r="B122" s="22" t="s">
        <v>162</v>
      </c>
      <c r="C122" s="17"/>
      <c r="D122" s="19">
        <f>J122*1.2</f>
        <v>22989.996000000003</v>
      </c>
      <c r="E122" s="19">
        <f t="shared" si="30"/>
        <v>21990</v>
      </c>
      <c r="F122" s="20">
        <v>4.3499999999999997E-2</v>
      </c>
      <c r="G122" s="19">
        <f t="shared" si="26"/>
        <v>17242.497000000003</v>
      </c>
      <c r="H122" s="19">
        <f t="shared" si="27"/>
        <v>16492.5</v>
      </c>
      <c r="I122" s="28"/>
      <c r="J122" s="23">
        <v>19158.330000000002</v>
      </c>
      <c r="K122" s="19">
        <f t="shared" si="31"/>
        <v>18324.942645000003</v>
      </c>
      <c r="L122" s="20">
        <v>4.3499999999999997E-2</v>
      </c>
      <c r="M122" s="19">
        <f t="shared" si="28"/>
        <v>14368.747500000001</v>
      </c>
      <c r="N122" s="19">
        <f t="shared" si="29"/>
        <v>13743.706983750002</v>
      </c>
    </row>
    <row r="123" spans="1:14" x14ac:dyDescent="0.25">
      <c r="A123" s="25">
        <v>64120</v>
      </c>
      <c r="B123" s="22" t="s">
        <v>163</v>
      </c>
      <c r="C123" s="17"/>
      <c r="D123" s="19">
        <f>J123*1.2</f>
        <v>24990</v>
      </c>
      <c r="E123" s="19">
        <f t="shared" si="30"/>
        <v>22990</v>
      </c>
      <c r="F123" s="20">
        <v>0.08</v>
      </c>
      <c r="G123" s="19">
        <f t="shared" si="26"/>
        <v>18742.5</v>
      </c>
      <c r="H123" s="19">
        <f t="shared" si="27"/>
        <v>17242.5</v>
      </c>
      <c r="I123" s="28"/>
      <c r="J123" s="23">
        <v>20825</v>
      </c>
      <c r="K123" s="19">
        <f t="shared" si="31"/>
        <v>19159</v>
      </c>
      <c r="L123" s="20">
        <v>0.08</v>
      </c>
      <c r="M123" s="19">
        <f t="shared" si="28"/>
        <v>15618.75</v>
      </c>
      <c r="N123" s="19">
        <f t="shared" si="29"/>
        <v>14369.25</v>
      </c>
    </row>
    <row r="124" spans="1:14" x14ac:dyDescent="0.25">
      <c r="A124" s="25">
        <v>64121</v>
      </c>
      <c r="B124" s="22" t="s">
        <v>164</v>
      </c>
      <c r="C124" s="17"/>
      <c r="D124" s="19">
        <f>J124*1.2</f>
        <v>26990.003999999997</v>
      </c>
      <c r="E124" s="19">
        <f t="shared" ref="E124:E126" si="32">ROUND(D124-(D124*F124),-1)</f>
        <v>23990</v>
      </c>
      <c r="F124" s="20">
        <v>0.11119999999999999</v>
      </c>
      <c r="G124" s="19">
        <f t="shared" si="26"/>
        <v>20242.502999999997</v>
      </c>
      <c r="H124" s="19">
        <f t="shared" si="27"/>
        <v>17992.5</v>
      </c>
      <c r="I124" s="28"/>
      <c r="J124" s="23">
        <v>22491.67</v>
      </c>
      <c r="K124" s="19">
        <f t="shared" ref="K124:K126" si="33">J124-(J124*L124)</f>
        <v>19990.596296</v>
      </c>
      <c r="L124" s="20">
        <v>0.11119999999999999</v>
      </c>
      <c r="M124" s="19">
        <f t="shared" si="28"/>
        <v>16868.752499999999</v>
      </c>
      <c r="N124" s="19">
        <f t="shared" si="29"/>
        <v>14992.947221999999</v>
      </c>
    </row>
    <row r="125" spans="1:14" x14ac:dyDescent="0.25">
      <c r="A125" s="25">
        <v>64122</v>
      </c>
      <c r="B125" s="22" t="s">
        <v>165</v>
      </c>
      <c r="C125" s="17"/>
      <c r="D125" s="19">
        <f>J125*1.2</f>
        <v>22989.996000000003</v>
      </c>
      <c r="E125" s="19">
        <f t="shared" si="32"/>
        <v>19990</v>
      </c>
      <c r="F125" s="20">
        <v>0.1305</v>
      </c>
      <c r="G125" s="19">
        <f t="shared" si="26"/>
        <v>17242.497000000003</v>
      </c>
      <c r="H125" s="19">
        <f t="shared" si="27"/>
        <v>14992.5</v>
      </c>
      <c r="I125" s="28"/>
      <c r="J125" s="23">
        <v>19158.330000000002</v>
      </c>
      <c r="K125" s="19">
        <f t="shared" si="33"/>
        <v>16658.167935000001</v>
      </c>
      <c r="L125" s="20">
        <v>0.1305</v>
      </c>
      <c r="M125" s="19">
        <f t="shared" si="28"/>
        <v>14368.747500000001</v>
      </c>
      <c r="N125" s="19">
        <f t="shared" si="29"/>
        <v>12493.62595125</v>
      </c>
    </row>
    <row r="126" spans="1:14" x14ac:dyDescent="0.25">
      <c r="A126" s="25">
        <v>64075</v>
      </c>
      <c r="B126" s="22" t="s">
        <v>166</v>
      </c>
      <c r="C126" s="17"/>
      <c r="D126" s="19">
        <f>J126*1.2</f>
        <v>26990.003999999997</v>
      </c>
      <c r="E126" s="19">
        <f t="shared" si="32"/>
        <v>23990</v>
      </c>
      <c r="F126" s="20">
        <v>0.11119999999999999</v>
      </c>
      <c r="G126" s="19">
        <f t="shared" si="26"/>
        <v>20242.502999999997</v>
      </c>
      <c r="H126" s="19">
        <f t="shared" si="27"/>
        <v>17992.5</v>
      </c>
      <c r="I126" s="28"/>
      <c r="J126" s="23">
        <v>22491.67</v>
      </c>
      <c r="K126" s="19">
        <f t="shared" si="33"/>
        <v>19990.596296</v>
      </c>
      <c r="L126" s="20">
        <v>0.11119999999999999</v>
      </c>
      <c r="M126" s="19">
        <f t="shared" si="28"/>
        <v>16868.752499999999</v>
      </c>
      <c r="N126" s="19">
        <f t="shared" si="29"/>
        <v>14992.947221999999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6FC08-2991-4AEB-8462-3885669945B1}">
  <dimension ref="A1:N149"/>
  <sheetViews>
    <sheetView showGridLines="0" workbookViewId="0">
      <selection activeCell="B3" sqref="B3:D3"/>
    </sheetView>
  </sheetViews>
  <sheetFormatPr defaultColWidth="8.85546875" defaultRowHeight="15" outlineLevelCol="1" x14ac:dyDescent="0.25"/>
  <cols>
    <col min="1" max="1" width="15.140625" style="1" customWidth="1"/>
    <col min="2" max="2" width="44" style="1" customWidth="1"/>
    <col min="3" max="3" width="5.85546875" style="7" customWidth="1"/>
    <col min="4" max="4" width="13.7109375" style="3" customWidth="1"/>
    <col min="5" max="5" width="10.140625" style="3" customWidth="1" outlineLevel="1"/>
    <col min="6" max="6" width="10.140625" style="1" customWidth="1" outlineLevel="1"/>
    <col min="7" max="8" width="10.140625" style="3" customWidth="1" outlineLevel="1"/>
    <col min="9" max="9" width="12.7109375" style="1" customWidth="1"/>
    <col min="10" max="10" width="12.42578125" style="1" customWidth="1"/>
    <col min="11" max="11" width="8.85546875" style="1" customWidth="1" outlineLevel="1"/>
    <col min="12" max="14" width="9.85546875" style="1" customWidth="1" outlineLevel="1"/>
    <col min="15" max="16384" width="8.85546875" style="1"/>
  </cols>
  <sheetData>
    <row r="1" spans="1:14" x14ac:dyDescent="0.25">
      <c r="A1" s="39" t="s">
        <v>178</v>
      </c>
      <c r="B1" s="40"/>
      <c r="C1" s="41"/>
      <c r="D1" s="42"/>
      <c r="E1" s="1"/>
      <c r="F1" s="11"/>
      <c r="G1" s="1"/>
      <c r="H1" s="1"/>
      <c r="J1" s="2"/>
    </row>
    <row r="2" spans="1:14" x14ac:dyDescent="0.25">
      <c r="A2" s="43"/>
      <c r="B2" s="44" t="s">
        <v>169</v>
      </c>
      <c r="C2" s="41">
        <v>0.25</v>
      </c>
      <c r="D2" s="42" t="s">
        <v>170</v>
      </c>
      <c r="E2" s="1"/>
      <c r="F2" s="11"/>
      <c r="G2" s="10"/>
      <c r="H2" s="9"/>
      <c r="J2" s="2"/>
    </row>
    <row r="3" spans="1:14" x14ac:dyDescent="0.25">
      <c r="A3" s="34" t="s">
        <v>179</v>
      </c>
      <c r="B3" s="35"/>
      <c r="C3" s="36"/>
      <c r="D3" s="37"/>
      <c r="E3" s="1"/>
      <c r="F3" s="11"/>
      <c r="G3" s="10"/>
      <c r="H3" s="9"/>
      <c r="J3" s="2"/>
    </row>
    <row r="4" spans="1:14" x14ac:dyDescent="0.25">
      <c r="A4" s="38"/>
      <c r="B4" s="35" t="s">
        <v>169</v>
      </c>
      <c r="C4" s="36">
        <v>0.2</v>
      </c>
      <c r="D4" s="37" t="s">
        <v>170</v>
      </c>
      <c r="E4" s="1"/>
      <c r="F4" s="11"/>
      <c r="G4" s="10"/>
      <c r="H4" s="9"/>
      <c r="J4" s="2"/>
    </row>
    <row r="5" spans="1:14" x14ac:dyDescent="0.25">
      <c r="B5" s="12"/>
      <c r="C5" s="10"/>
      <c r="D5" s="9"/>
      <c r="E5" s="1"/>
      <c r="F5" s="11"/>
      <c r="G5" s="10"/>
      <c r="H5" s="9"/>
      <c r="J5" s="2"/>
    </row>
    <row r="6" spans="1:14" x14ac:dyDescent="0.25">
      <c r="B6" s="12"/>
      <c r="C6" s="12"/>
      <c r="D6" s="10"/>
      <c r="E6" s="9"/>
      <c r="F6" s="11"/>
      <c r="G6" s="10"/>
      <c r="H6" s="9"/>
      <c r="J6" s="2"/>
    </row>
    <row r="7" spans="1:14" x14ac:dyDescent="0.25">
      <c r="D7" s="26" t="s">
        <v>171</v>
      </c>
      <c r="E7" s="6"/>
      <c r="F7" s="7"/>
      <c r="G7" s="8"/>
      <c r="I7" s="18"/>
      <c r="J7" s="27" t="s">
        <v>177</v>
      </c>
    </row>
    <row r="8" spans="1:14" ht="24" x14ac:dyDescent="0.25">
      <c r="A8" s="14" t="s">
        <v>0</v>
      </c>
      <c r="B8" s="14" t="s">
        <v>1</v>
      </c>
      <c r="C8" s="13"/>
      <c r="D8" s="15" t="s">
        <v>172</v>
      </c>
      <c r="E8" s="15" t="s">
        <v>173</v>
      </c>
      <c r="F8" s="16" t="s">
        <v>2</v>
      </c>
      <c r="G8" s="15" t="s">
        <v>174</v>
      </c>
      <c r="H8" s="15" t="s">
        <v>175</v>
      </c>
      <c r="J8" s="5" t="s">
        <v>172</v>
      </c>
      <c r="K8" s="5" t="s">
        <v>173</v>
      </c>
      <c r="L8" s="4" t="s">
        <v>2</v>
      </c>
      <c r="M8" s="5" t="s">
        <v>174</v>
      </c>
      <c r="N8" s="5" t="s">
        <v>175</v>
      </c>
    </row>
    <row r="9" spans="1:14" x14ac:dyDescent="0.25">
      <c r="A9" s="24">
        <v>63352</v>
      </c>
      <c r="B9" s="22" t="s">
        <v>9</v>
      </c>
      <c r="C9" s="17">
        <f>'Зона 1'!C6</f>
        <v>0</v>
      </c>
      <c r="D9" s="19">
        <f t="shared" ref="D9:D40" si="0">J9*1.2</f>
        <v>20289.996000000003</v>
      </c>
      <c r="E9" s="19">
        <f>ROUND(D9-(D9*F9),0)</f>
        <v>18249</v>
      </c>
      <c r="F9" s="20">
        <v>0.10059999999999999</v>
      </c>
      <c r="G9" s="19">
        <f t="shared" ref="G9:G18" si="1">D9*(1-$C$2)</f>
        <v>15217.497000000003</v>
      </c>
      <c r="H9" s="19">
        <f t="shared" ref="H9:H18" si="2">E9*(1-$C$2)</f>
        <v>13686.75</v>
      </c>
      <c r="J9" s="23">
        <v>16908.330000000002</v>
      </c>
      <c r="K9" s="19">
        <f>J9-(J9*L9)</f>
        <v>15207.352002000001</v>
      </c>
      <c r="L9" s="20">
        <v>0.10059999999999999</v>
      </c>
      <c r="M9" s="19">
        <f t="shared" ref="M9:M18" si="3">J9*(1-$C$2)</f>
        <v>12681.247500000001</v>
      </c>
      <c r="N9" s="19">
        <f t="shared" ref="N9:N18" si="4">K9*(1-$C$2)</f>
        <v>11405.514001500002</v>
      </c>
    </row>
    <row r="10" spans="1:14" x14ac:dyDescent="0.25">
      <c r="A10" s="24">
        <v>63353</v>
      </c>
      <c r="B10" s="22" t="s">
        <v>10</v>
      </c>
      <c r="C10" s="17">
        <f>'Зона 1'!C7</f>
        <v>0</v>
      </c>
      <c r="D10" s="19">
        <f t="shared" si="0"/>
        <v>22089.996000000003</v>
      </c>
      <c r="E10" s="19">
        <f t="shared" ref="E10:E18" si="5">ROUND(D10-(D10*F10),0)</f>
        <v>19300</v>
      </c>
      <c r="F10" s="20">
        <v>0.1263</v>
      </c>
      <c r="G10" s="19">
        <f t="shared" si="1"/>
        <v>16567.497000000003</v>
      </c>
      <c r="H10" s="19">
        <f t="shared" si="2"/>
        <v>14475</v>
      </c>
      <c r="J10" s="23">
        <v>18408.330000000002</v>
      </c>
      <c r="K10" s="19">
        <f t="shared" ref="K10:K73" si="6">J10-(J10*L10)</f>
        <v>16083.357921000003</v>
      </c>
      <c r="L10" s="20">
        <v>0.1263</v>
      </c>
      <c r="M10" s="19">
        <f t="shared" si="3"/>
        <v>13806.247500000001</v>
      </c>
      <c r="N10" s="19">
        <f t="shared" si="4"/>
        <v>12062.518440750002</v>
      </c>
    </row>
    <row r="11" spans="1:14" x14ac:dyDescent="0.25">
      <c r="A11" s="24">
        <v>63366</v>
      </c>
      <c r="B11" s="22" t="s">
        <v>15</v>
      </c>
      <c r="C11" s="17">
        <f>'Зона 1'!C8</f>
        <v>0</v>
      </c>
      <c r="D11" s="19">
        <f t="shared" si="0"/>
        <v>6849.9960000000001</v>
      </c>
      <c r="E11" s="19">
        <f t="shared" si="5"/>
        <v>5349</v>
      </c>
      <c r="F11" s="20">
        <v>0.21909999999999999</v>
      </c>
      <c r="G11" s="19">
        <f t="shared" si="1"/>
        <v>5137.4970000000003</v>
      </c>
      <c r="H11" s="19">
        <f t="shared" si="2"/>
        <v>4011.75</v>
      </c>
      <c r="J11" s="23">
        <v>5708.33</v>
      </c>
      <c r="K11" s="19">
        <f t="shared" si="6"/>
        <v>4457.6348969999999</v>
      </c>
      <c r="L11" s="20">
        <v>0.21909999999999999</v>
      </c>
      <c r="M11" s="19">
        <f t="shared" si="3"/>
        <v>4281.2474999999995</v>
      </c>
      <c r="N11" s="19">
        <f t="shared" si="4"/>
        <v>3343.2261727499999</v>
      </c>
    </row>
    <row r="12" spans="1:14" x14ac:dyDescent="0.25">
      <c r="A12" s="24">
        <v>63367</v>
      </c>
      <c r="B12" s="22" t="s">
        <v>16</v>
      </c>
      <c r="C12" s="17">
        <f>'Зона 1'!C9</f>
        <v>0</v>
      </c>
      <c r="D12" s="19">
        <f t="shared" si="0"/>
        <v>7389.9959999999992</v>
      </c>
      <c r="E12" s="19">
        <f t="shared" si="5"/>
        <v>5888</v>
      </c>
      <c r="F12" s="20">
        <v>0.20319999999999999</v>
      </c>
      <c r="G12" s="19">
        <f t="shared" si="1"/>
        <v>5542.4969999999994</v>
      </c>
      <c r="H12" s="19">
        <f t="shared" si="2"/>
        <v>4416</v>
      </c>
      <c r="J12" s="23">
        <v>6158.33</v>
      </c>
      <c r="K12" s="19">
        <f t="shared" si="6"/>
        <v>4906.9573440000004</v>
      </c>
      <c r="L12" s="20">
        <v>0.20319999999999999</v>
      </c>
      <c r="M12" s="19">
        <f t="shared" si="3"/>
        <v>4618.7474999999995</v>
      </c>
      <c r="N12" s="19">
        <f t="shared" si="4"/>
        <v>3680.2180080000003</v>
      </c>
    </row>
    <row r="13" spans="1:14" x14ac:dyDescent="0.25">
      <c r="A13" s="24" t="s">
        <v>3</v>
      </c>
      <c r="B13" s="22" t="s">
        <v>60</v>
      </c>
      <c r="C13" s="17">
        <f>'Зона 1'!C10</f>
        <v>0</v>
      </c>
      <c r="D13" s="19">
        <f t="shared" si="0"/>
        <v>4389.9960000000001</v>
      </c>
      <c r="E13" s="19">
        <f t="shared" si="5"/>
        <v>3746</v>
      </c>
      <c r="F13" s="20">
        <v>0.1467</v>
      </c>
      <c r="G13" s="19">
        <f t="shared" si="1"/>
        <v>3292.4970000000003</v>
      </c>
      <c r="H13" s="19">
        <f t="shared" si="2"/>
        <v>2809.5</v>
      </c>
      <c r="J13" s="23">
        <v>3658.33</v>
      </c>
      <c r="K13" s="19">
        <f t="shared" si="6"/>
        <v>3121.6529890000002</v>
      </c>
      <c r="L13" s="20">
        <v>0.1467</v>
      </c>
      <c r="M13" s="19">
        <f t="shared" si="3"/>
        <v>2743.7474999999999</v>
      </c>
      <c r="N13" s="19">
        <f t="shared" si="4"/>
        <v>2341.2397417500001</v>
      </c>
    </row>
    <row r="14" spans="1:14" x14ac:dyDescent="0.25">
      <c r="A14" s="25" t="s">
        <v>4</v>
      </c>
      <c r="B14" s="22" t="s">
        <v>61</v>
      </c>
      <c r="C14" s="17">
        <f>'Зона 1'!C11</f>
        <v>0</v>
      </c>
      <c r="D14" s="19">
        <f t="shared" si="0"/>
        <v>5190</v>
      </c>
      <c r="E14" s="19">
        <f t="shared" si="5"/>
        <v>4540</v>
      </c>
      <c r="F14" s="20">
        <v>0.12529999999999999</v>
      </c>
      <c r="G14" s="19">
        <f t="shared" si="1"/>
        <v>3892.5</v>
      </c>
      <c r="H14" s="19">
        <f t="shared" si="2"/>
        <v>3405</v>
      </c>
      <c r="J14" s="23">
        <v>4325</v>
      </c>
      <c r="K14" s="19">
        <f t="shared" si="6"/>
        <v>3783.0774999999999</v>
      </c>
      <c r="L14" s="20">
        <v>0.12529999999999999</v>
      </c>
      <c r="M14" s="19">
        <f t="shared" si="3"/>
        <v>3243.75</v>
      </c>
      <c r="N14" s="19">
        <f t="shared" si="4"/>
        <v>2837.308125</v>
      </c>
    </row>
    <row r="15" spans="1:14" x14ac:dyDescent="0.25">
      <c r="A15" s="25">
        <v>63345</v>
      </c>
      <c r="B15" s="22" t="s">
        <v>5</v>
      </c>
      <c r="C15" s="17">
        <f>'Зона 1'!C12</f>
        <v>0</v>
      </c>
      <c r="D15" s="19">
        <f t="shared" si="0"/>
        <v>15690</v>
      </c>
      <c r="E15" s="19">
        <f t="shared" si="5"/>
        <v>13432</v>
      </c>
      <c r="F15" s="20">
        <v>0.1439</v>
      </c>
      <c r="G15" s="19">
        <f t="shared" si="1"/>
        <v>11767.5</v>
      </c>
      <c r="H15" s="19">
        <f t="shared" si="2"/>
        <v>10074</v>
      </c>
      <c r="J15" s="23">
        <v>13075</v>
      </c>
      <c r="K15" s="19">
        <f t="shared" si="6"/>
        <v>11193.5075</v>
      </c>
      <c r="L15" s="20">
        <v>0.1439</v>
      </c>
      <c r="M15" s="19">
        <f t="shared" si="3"/>
        <v>9806.25</v>
      </c>
      <c r="N15" s="19">
        <f t="shared" si="4"/>
        <v>8395.1306249999998</v>
      </c>
    </row>
    <row r="16" spans="1:14" x14ac:dyDescent="0.25">
      <c r="A16" s="25">
        <v>63321</v>
      </c>
      <c r="B16" s="22" t="s">
        <v>6</v>
      </c>
      <c r="C16" s="17">
        <f>'Зона 1'!C13</f>
        <v>0</v>
      </c>
      <c r="D16" s="19">
        <f t="shared" si="0"/>
        <v>16190.003999999999</v>
      </c>
      <c r="E16" s="19">
        <f t="shared" si="5"/>
        <v>13936</v>
      </c>
      <c r="F16" s="20">
        <v>0.13919999999999999</v>
      </c>
      <c r="G16" s="19">
        <f t="shared" si="1"/>
        <v>12142.502999999999</v>
      </c>
      <c r="H16" s="19">
        <f t="shared" si="2"/>
        <v>10452</v>
      </c>
      <c r="J16" s="23">
        <v>13491.67</v>
      </c>
      <c r="K16" s="19">
        <f t="shared" si="6"/>
        <v>11613.629536</v>
      </c>
      <c r="L16" s="20">
        <v>0.13919999999999999</v>
      </c>
      <c r="M16" s="19">
        <f t="shared" si="3"/>
        <v>10118.752500000001</v>
      </c>
      <c r="N16" s="19">
        <f t="shared" si="4"/>
        <v>8710.2221520000003</v>
      </c>
    </row>
    <row r="17" spans="1:14" x14ac:dyDescent="0.25">
      <c r="A17" s="25">
        <v>63322</v>
      </c>
      <c r="B17" s="22" t="s">
        <v>7</v>
      </c>
      <c r="C17" s="17">
        <f>'Зона 1'!C14</f>
        <v>0</v>
      </c>
      <c r="D17" s="19">
        <f t="shared" si="0"/>
        <v>16890</v>
      </c>
      <c r="E17" s="19">
        <f t="shared" si="5"/>
        <v>14429</v>
      </c>
      <c r="F17" s="20">
        <v>0.1457</v>
      </c>
      <c r="G17" s="19">
        <f t="shared" si="1"/>
        <v>12667.5</v>
      </c>
      <c r="H17" s="19">
        <f t="shared" si="2"/>
        <v>10821.75</v>
      </c>
      <c r="J17" s="23">
        <v>14075</v>
      </c>
      <c r="K17" s="19">
        <f t="shared" si="6"/>
        <v>12024.272499999999</v>
      </c>
      <c r="L17" s="20">
        <v>0.1457</v>
      </c>
      <c r="M17" s="19">
        <f t="shared" si="3"/>
        <v>10556.25</v>
      </c>
      <c r="N17" s="19">
        <f t="shared" si="4"/>
        <v>9018.2043749999993</v>
      </c>
    </row>
    <row r="18" spans="1:14" x14ac:dyDescent="0.25">
      <c r="A18" s="25">
        <v>63323</v>
      </c>
      <c r="B18" s="22" t="s">
        <v>8</v>
      </c>
      <c r="C18" s="17">
        <f>'Зона 1'!C15</f>
        <v>0</v>
      </c>
      <c r="D18" s="19">
        <f t="shared" si="0"/>
        <v>18290.004000000001</v>
      </c>
      <c r="E18" s="19">
        <f t="shared" si="5"/>
        <v>14972</v>
      </c>
      <c r="F18" s="20">
        <v>0.18140000000000001</v>
      </c>
      <c r="G18" s="19">
        <f t="shared" si="1"/>
        <v>13717.503000000001</v>
      </c>
      <c r="H18" s="19">
        <f t="shared" si="2"/>
        <v>11229</v>
      </c>
      <c r="J18" s="23">
        <v>15241.67</v>
      </c>
      <c r="K18" s="19">
        <f t="shared" si="6"/>
        <v>12476.831061999999</v>
      </c>
      <c r="L18" s="20">
        <v>0.18140000000000001</v>
      </c>
      <c r="M18" s="19">
        <f t="shared" si="3"/>
        <v>11431.252500000001</v>
      </c>
      <c r="N18" s="19">
        <f t="shared" si="4"/>
        <v>9357.6232964999999</v>
      </c>
    </row>
    <row r="19" spans="1:14" x14ac:dyDescent="0.25">
      <c r="A19" s="31">
        <v>63375</v>
      </c>
      <c r="B19" s="32" t="s">
        <v>62</v>
      </c>
      <c r="C19" s="17" t="e">
        <f>'Зона 1'!#REF!</f>
        <v>#REF!</v>
      </c>
      <c r="D19" s="29">
        <f t="shared" si="0"/>
        <v>11868.004799999999</v>
      </c>
      <c r="E19" s="29">
        <f>ROUND(D19-(D19*F19),0)</f>
        <v>10320</v>
      </c>
      <c r="F19" s="33">
        <v>0.13039999999999999</v>
      </c>
      <c r="G19" s="29">
        <f>M19*1.2</f>
        <v>9890.003999999999</v>
      </c>
      <c r="H19" s="29">
        <f>G19*(1-F19)</f>
        <v>8600.3474783999991</v>
      </c>
      <c r="I19" s="28"/>
      <c r="J19" s="30">
        <f>M19*(1+$C$4)</f>
        <v>9890.003999999999</v>
      </c>
      <c r="K19" s="29">
        <f t="shared" si="6"/>
        <v>8600.3474783999991</v>
      </c>
      <c r="L19" s="33">
        <v>0.13039999999999999</v>
      </c>
      <c r="M19" s="45">
        <v>8241.67</v>
      </c>
      <c r="N19" s="29">
        <f>M19*(1-L19)</f>
        <v>7166.9562320000005</v>
      </c>
    </row>
    <row r="20" spans="1:14" x14ac:dyDescent="0.25">
      <c r="A20" s="31">
        <v>63376</v>
      </c>
      <c r="B20" s="32" t="s">
        <v>63</v>
      </c>
      <c r="C20" s="17" t="e">
        <f>'Зона 1'!#REF!</f>
        <v>#REF!</v>
      </c>
      <c r="D20" s="29">
        <f t="shared" si="0"/>
        <v>11988</v>
      </c>
      <c r="E20" s="29">
        <f t="shared" ref="E20:E21" si="7">ROUND(D20-(D20*F20),0)</f>
        <v>10528</v>
      </c>
      <c r="F20" s="33">
        <v>0.12180000000000001</v>
      </c>
      <c r="G20" s="29">
        <f t="shared" ref="G20:G21" si="8">M20*1.2</f>
        <v>9990</v>
      </c>
      <c r="H20" s="29">
        <f t="shared" ref="H20:H26" si="9">E20*(1-$C$2)</f>
        <v>7896</v>
      </c>
      <c r="I20" s="28"/>
      <c r="J20" s="30">
        <f t="shared" ref="J20:J21" si="10">M20*(1+$C$4)</f>
        <v>9990</v>
      </c>
      <c r="K20" s="29">
        <f t="shared" si="6"/>
        <v>8773.2180000000008</v>
      </c>
      <c r="L20" s="33">
        <v>0.12180000000000001</v>
      </c>
      <c r="M20" s="45">
        <v>8325</v>
      </c>
      <c r="N20" s="29">
        <f>M20*(1-L20)</f>
        <v>7311.0149999999994</v>
      </c>
    </row>
    <row r="21" spans="1:14" x14ac:dyDescent="0.25">
      <c r="A21" s="31">
        <v>63377</v>
      </c>
      <c r="B21" s="32" t="s">
        <v>64</v>
      </c>
      <c r="C21" s="17" t="e">
        <f>'Зона 1'!#REF!</f>
        <v>#REF!</v>
      </c>
      <c r="D21" s="29">
        <f t="shared" si="0"/>
        <v>12228.004799999999</v>
      </c>
      <c r="E21" s="29">
        <f t="shared" si="7"/>
        <v>10726</v>
      </c>
      <c r="F21" s="33">
        <v>0.12280000000000001</v>
      </c>
      <c r="G21" s="29">
        <f t="shared" si="8"/>
        <v>10190.003999999999</v>
      </c>
      <c r="H21" s="29">
        <f t="shared" si="9"/>
        <v>8044.5</v>
      </c>
      <c r="I21" s="28"/>
      <c r="J21" s="30">
        <f t="shared" si="10"/>
        <v>10190.003999999999</v>
      </c>
      <c r="K21" s="29">
        <f t="shared" si="6"/>
        <v>8938.6715087999983</v>
      </c>
      <c r="L21" s="33">
        <v>0.12280000000000001</v>
      </c>
      <c r="M21" s="45">
        <v>8491.67</v>
      </c>
      <c r="N21" s="29">
        <f>M21*(1-L21)</f>
        <v>7448.8929239999998</v>
      </c>
    </row>
    <row r="22" spans="1:14" x14ac:dyDescent="0.25">
      <c r="A22" s="25">
        <v>63365</v>
      </c>
      <c r="B22" s="22" t="s">
        <v>11</v>
      </c>
      <c r="C22" s="17">
        <f>'Зона 1'!C16</f>
        <v>0</v>
      </c>
      <c r="D22" s="19">
        <f t="shared" si="0"/>
        <v>5990.0039999999999</v>
      </c>
      <c r="E22" s="19">
        <f>ROUND(D22-(D22*F22),0)</f>
        <v>5347</v>
      </c>
      <c r="F22" s="20">
        <v>0.10730000000000001</v>
      </c>
      <c r="G22" s="19">
        <f>D22*(1-$C$2)</f>
        <v>4492.5029999999997</v>
      </c>
      <c r="H22" s="19">
        <f t="shared" si="9"/>
        <v>4010.25</v>
      </c>
      <c r="J22" s="23">
        <v>4991.67</v>
      </c>
      <c r="K22" s="19">
        <f t="shared" si="6"/>
        <v>4456.0638090000002</v>
      </c>
      <c r="L22" s="20">
        <v>0.10730000000000001</v>
      </c>
      <c r="M22" s="19">
        <f t="shared" ref="M22:N26" si="11">J22*(1-$C$2)</f>
        <v>3743.7525000000001</v>
      </c>
      <c r="N22" s="19">
        <f t="shared" si="11"/>
        <v>3342.0478567500004</v>
      </c>
    </row>
    <row r="23" spans="1:14" x14ac:dyDescent="0.25">
      <c r="A23" s="25">
        <v>63326</v>
      </c>
      <c r="B23" s="22" t="s">
        <v>12</v>
      </c>
      <c r="C23" s="17">
        <f>'Зона 1'!C17</f>
        <v>0</v>
      </c>
      <c r="D23" s="19">
        <f t="shared" si="0"/>
        <v>5990.0039999999999</v>
      </c>
      <c r="E23" s="19">
        <f t="shared" ref="E23:E86" si="12">ROUND(D23-(D23*F23),0)</f>
        <v>5347</v>
      </c>
      <c r="F23" s="20">
        <v>0.10730000000000001</v>
      </c>
      <c r="G23" s="19">
        <f>D23*(1-$C$2)</f>
        <v>4492.5029999999997</v>
      </c>
      <c r="H23" s="19">
        <f t="shared" si="9"/>
        <v>4010.25</v>
      </c>
      <c r="J23" s="23">
        <v>4991.67</v>
      </c>
      <c r="K23" s="19">
        <f t="shared" si="6"/>
        <v>4456.0638090000002</v>
      </c>
      <c r="L23" s="20">
        <v>0.10730000000000001</v>
      </c>
      <c r="M23" s="19">
        <f t="shared" si="11"/>
        <v>3743.7525000000001</v>
      </c>
      <c r="N23" s="19">
        <f t="shared" si="11"/>
        <v>3342.0478567500004</v>
      </c>
    </row>
    <row r="24" spans="1:14" x14ac:dyDescent="0.25">
      <c r="A24" s="25">
        <v>63327</v>
      </c>
      <c r="B24" s="22" t="s">
        <v>13</v>
      </c>
      <c r="C24" s="17">
        <f>'Зона 1'!C18</f>
        <v>0</v>
      </c>
      <c r="D24" s="19">
        <f t="shared" si="0"/>
        <v>5990.0039999999999</v>
      </c>
      <c r="E24" s="19">
        <f t="shared" si="12"/>
        <v>5347</v>
      </c>
      <c r="F24" s="20">
        <v>0.10730000000000001</v>
      </c>
      <c r="G24" s="19">
        <f>D24*(1-$C$2)</f>
        <v>4492.5029999999997</v>
      </c>
      <c r="H24" s="19">
        <f t="shared" si="9"/>
        <v>4010.25</v>
      </c>
      <c r="J24" s="23">
        <v>4991.67</v>
      </c>
      <c r="K24" s="19">
        <f t="shared" si="6"/>
        <v>4456.0638090000002</v>
      </c>
      <c r="L24" s="20">
        <v>0.10730000000000001</v>
      </c>
      <c r="M24" s="19">
        <f t="shared" si="11"/>
        <v>3743.7525000000001</v>
      </c>
      <c r="N24" s="19">
        <f t="shared" si="11"/>
        <v>3342.0478567500004</v>
      </c>
    </row>
    <row r="25" spans="1:14" x14ac:dyDescent="0.25">
      <c r="A25" s="25">
        <v>63328</v>
      </c>
      <c r="B25" s="22" t="s">
        <v>14</v>
      </c>
      <c r="C25" s="17">
        <f>'Зона 1'!C19</f>
        <v>0</v>
      </c>
      <c r="D25" s="19">
        <f t="shared" si="0"/>
        <v>5990.0039999999999</v>
      </c>
      <c r="E25" s="19">
        <f t="shared" si="12"/>
        <v>5347</v>
      </c>
      <c r="F25" s="20">
        <v>0.10730000000000001</v>
      </c>
      <c r="G25" s="19">
        <f>D25*(1-$C$2)</f>
        <v>4492.5029999999997</v>
      </c>
      <c r="H25" s="19">
        <f t="shared" si="9"/>
        <v>4010.25</v>
      </c>
      <c r="J25" s="23">
        <v>4991.67</v>
      </c>
      <c r="K25" s="19">
        <f t="shared" si="6"/>
        <v>4456.0638090000002</v>
      </c>
      <c r="L25" s="20">
        <v>0.10730000000000001</v>
      </c>
      <c r="M25" s="19">
        <f t="shared" si="11"/>
        <v>3743.7525000000001</v>
      </c>
      <c r="N25" s="19">
        <f t="shared" si="11"/>
        <v>3342.0478567500004</v>
      </c>
    </row>
    <row r="26" spans="1:14" x14ac:dyDescent="0.25">
      <c r="A26" s="25">
        <v>64212</v>
      </c>
      <c r="B26" s="22" t="s">
        <v>65</v>
      </c>
      <c r="C26" s="17">
        <f>'Зона 1'!C20</f>
        <v>0</v>
      </c>
      <c r="D26" s="19">
        <f t="shared" si="0"/>
        <v>1389.9959999999999</v>
      </c>
      <c r="E26" s="19">
        <f t="shared" si="12"/>
        <v>1088</v>
      </c>
      <c r="F26" s="20">
        <v>0.21709999999999999</v>
      </c>
      <c r="G26" s="19">
        <f>D26*(1-$C$2)</f>
        <v>1042.4969999999998</v>
      </c>
      <c r="H26" s="19">
        <f t="shared" si="9"/>
        <v>816</v>
      </c>
      <c r="J26" s="23">
        <v>1158.33</v>
      </c>
      <c r="K26" s="19">
        <f t="shared" si="6"/>
        <v>906.85655699999995</v>
      </c>
      <c r="L26" s="20">
        <v>0.21709999999999999</v>
      </c>
      <c r="M26" s="19">
        <f t="shared" si="11"/>
        <v>868.74749999999995</v>
      </c>
      <c r="N26" s="19">
        <f t="shared" si="11"/>
        <v>680.14241774999994</v>
      </c>
    </row>
    <row r="27" spans="1:14" x14ac:dyDescent="0.25">
      <c r="A27" s="25"/>
      <c r="B27" s="22"/>
      <c r="C27" s="17">
        <f>'Зона 1'!C21</f>
        <v>0</v>
      </c>
      <c r="D27" s="19">
        <f t="shared" si="0"/>
        <v>0</v>
      </c>
      <c r="E27" s="19">
        <f t="shared" si="12"/>
        <v>0</v>
      </c>
      <c r="F27" s="21"/>
      <c r="G27" s="22"/>
      <c r="H27" s="22"/>
      <c r="J27" s="23"/>
      <c r="K27" s="19">
        <f t="shared" si="6"/>
        <v>0</v>
      </c>
      <c r="L27" s="21"/>
      <c r="M27" s="22"/>
      <c r="N27" s="22"/>
    </row>
    <row r="28" spans="1:14" x14ac:dyDescent="0.25">
      <c r="A28" s="25" t="s">
        <v>17</v>
      </c>
      <c r="B28" s="22" t="s">
        <v>66</v>
      </c>
      <c r="C28" s="17">
        <f>'Зона 1'!C22</f>
        <v>0</v>
      </c>
      <c r="D28" s="19">
        <f t="shared" si="0"/>
        <v>6950.0039999999999</v>
      </c>
      <c r="E28" s="19">
        <f t="shared" si="12"/>
        <v>5344</v>
      </c>
      <c r="F28" s="20">
        <v>0.2311</v>
      </c>
      <c r="G28" s="19">
        <f t="shared" ref="G28:G47" si="13">D28*(1-$C$2)</f>
        <v>5212.5029999999997</v>
      </c>
      <c r="H28" s="19">
        <f t="shared" ref="H28:H47" si="14">E28*(1-$C$2)</f>
        <v>4008</v>
      </c>
      <c r="J28" s="23">
        <v>5791.67</v>
      </c>
      <c r="K28" s="19">
        <f t="shared" si="6"/>
        <v>4453.2150629999996</v>
      </c>
      <c r="L28" s="20">
        <v>0.2311</v>
      </c>
      <c r="M28" s="19">
        <f t="shared" ref="M28:M47" si="15">J28*(1-$C$2)</f>
        <v>4343.7525000000005</v>
      </c>
      <c r="N28" s="19">
        <f t="shared" ref="N28:N47" si="16">K28*(1-$C$2)</f>
        <v>3339.9112972499997</v>
      </c>
    </row>
    <row r="29" spans="1:14" x14ac:dyDescent="0.25">
      <c r="A29" s="25" t="s">
        <v>18</v>
      </c>
      <c r="B29" s="22" t="s">
        <v>67</v>
      </c>
      <c r="C29" s="17">
        <f>'Зона 1'!C23</f>
        <v>0</v>
      </c>
      <c r="D29" s="19">
        <f t="shared" si="0"/>
        <v>7689.9959999999992</v>
      </c>
      <c r="E29" s="19">
        <f t="shared" si="12"/>
        <v>5872</v>
      </c>
      <c r="F29" s="20">
        <v>0.2364</v>
      </c>
      <c r="G29" s="19">
        <f t="shared" si="13"/>
        <v>5767.4969999999994</v>
      </c>
      <c r="H29" s="19">
        <f t="shared" si="14"/>
        <v>4404</v>
      </c>
      <c r="J29" s="23">
        <v>6408.33</v>
      </c>
      <c r="K29" s="19">
        <f t="shared" si="6"/>
        <v>4893.4007879999999</v>
      </c>
      <c r="L29" s="20">
        <v>0.2364</v>
      </c>
      <c r="M29" s="19">
        <f t="shared" si="15"/>
        <v>4806.2474999999995</v>
      </c>
      <c r="N29" s="19">
        <f t="shared" si="16"/>
        <v>3670.0505910000002</v>
      </c>
    </row>
    <row r="30" spans="1:14" x14ac:dyDescent="0.25">
      <c r="A30" s="25" t="s">
        <v>19</v>
      </c>
      <c r="B30" s="22" t="s">
        <v>68</v>
      </c>
      <c r="C30" s="17">
        <f>'Зона 1'!C24</f>
        <v>0</v>
      </c>
      <c r="D30" s="19">
        <f t="shared" si="0"/>
        <v>8049.9959999999992</v>
      </c>
      <c r="E30" s="19">
        <f t="shared" si="12"/>
        <v>6438</v>
      </c>
      <c r="F30" s="20">
        <v>0.20030000000000001</v>
      </c>
      <c r="G30" s="19">
        <f t="shared" si="13"/>
        <v>6037.4969999999994</v>
      </c>
      <c r="H30" s="19">
        <f t="shared" si="14"/>
        <v>4828.5</v>
      </c>
      <c r="J30" s="23">
        <v>6708.33</v>
      </c>
      <c r="K30" s="19">
        <f t="shared" si="6"/>
        <v>5364.6515010000003</v>
      </c>
      <c r="L30" s="20">
        <v>0.20030000000000001</v>
      </c>
      <c r="M30" s="19">
        <f t="shared" si="15"/>
        <v>5031.2474999999995</v>
      </c>
      <c r="N30" s="19">
        <f t="shared" si="16"/>
        <v>4023.4886257500002</v>
      </c>
    </row>
    <row r="31" spans="1:14" x14ac:dyDescent="0.25">
      <c r="A31" s="25" t="s">
        <v>20</v>
      </c>
      <c r="B31" s="22" t="s">
        <v>69</v>
      </c>
      <c r="C31" s="17">
        <f>'Зона 1'!C25</f>
        <v>0</v>
      </c>
      <c r="D31" s="19">
        <f t="shared" si="0"/>
        <v>12849.995999999999</v>
      </c>
      <c r="E31" s="19">
        <f t="shared" si="12"/>
        <v>8563</v>
      </c>
      <c r="F31" s="20">
        <v>0.33360000000000001</v>
      </c>
      <c r="G31" s="19">
        <f t="shared" si="13"/>
        <v>9637.4969999999994</v>
      </c>
      <c r="H31" s="19">
        <f t="shared" si="14"/>
        <v>6422.25</v>
      </c>
      <c r="J31" s="23">
        <v>10708.33</v>
      </c>
      <c r="K31" s="19">
        <f t="shared" si="6"/>
        <v>7136.0311119999997</v>
      </c>
      <c r="L31" s="20">
        <v>0.33360000000000001</v>
      </c>
      <c r="M31" s="19">
        <f t="shared" si="15"/>
        <v>8031.2474999999995</v>
      </c>
      <c r="N31" s="19">
        <f t="shared" si="16"/>
        <v>5352.0233339999995</v>
      </c>
    </row>
    <row r="32" spans="1:14" x14ac:dyDescent="0.25">
      <c r="A32" s="25">
        <v>64147</v>
      </c>
      <c r="B32" s="22" t="s">
        <v>70</v>
      </c>
      <c r="C32" s="17">
        <f>'Зона 1'!C26</f>
        <v>0</v>
      </c>
      <c r="D32" s="19">
        <f t="shared" si="0"/>
        <v>14990.003999999999</v>
      </c>
      <c r="E32" s="19">
        <f t="shared" si="12"/>
        <v>10704</v>
      </c>
      <c r="F32" s="20">
        <v>0.28589999999999999</v>
      </c>
      <c r="G32" s="19">
        <f t="shared" si="13"/>
        <v>11242.502999999999</v>
      </c>
      <c r="H32" s="19">
        <f t="shared" si="14"/>
        <v>8028</v>
      </c>
      <c r="J32" s="23">
        <v>12491.67</v>
      </c>
      <c r="K32" s="19">
        <f t="shared" si="6"/>
        <v>8920.3015469999991</v>
      </c>
      <c r="L32" s="20">
        <v>0.28589999999999999</v>
      </c>
      <c r="M32" s="19">
        <f t="shared" si="15"/>
        <v>9368.7525000000005</v>
      </c>
      <c r="N32" s="19">
        <f t="shared" si="16"/>
        <v>6690.2261602499993</v>
      </c>
    </row>
    <row r="33" spans="1:14" x14ac:dyDescent="0.25">
      <c r="A33" s="25">
        <v>64151</v>
      </c>
      <c r="B33" s="22" t="s">
        <v>71</v>
      </c>
      <c r="C33" s="17">
        <f>'Зона 1'!C27</f>
        <v>0</v>
      </c>
      <c r="D33" s="19">
        <f t="shared" si="0"/>
        <v>14990.003999999999</v>
      </c>
      <c r="E33" s="19">
        <f t="shared" si="12"/>
        <v>10704</v>
      </c>
      <c r="F33" s="20">
        <v>0.28589999999999999</v>
      </c>
      <c r="G33" s="19">
        <f t="shared" si="13"/>
        <v>11242.502999999999</v>
      </c>
      <c r="H33" s="19">
        <f t="shared" si="14"/>
        <v>8028</v>
      </c>
      <c r="J33" s="23">
        <v>12491.67</v>
      </c>
      <c r="K33" s="19">
        <f t="shared" si="6"/>
        <v>8920.3015469999991</v>
      </c>
      <c r="L33" s="20">
        <v>0.28589999999999999</v>
      </c>
      <c r="M33" s="19">
        <f t="shared" si="15"/>
        <v>9368.7525000000005</v>
      </c>
      <c r="N33" s="19">
        <f t="shared" si="16"/>
        <v>6690.2261602499993</v>
      </c>
    </row>
    <row r="34" spans="1:14" x14ac:dyDescent="0.25">
      <c r="A34" s="25">
        <v>64147</v>
      </c>
      <c r="B34" s="22" t="s">
        <v>70</v>
      </c>
      <c r="C34" s="17">
        <f>'Зона 1'!C28</f>
        <v>0</v>
      </c>
      <c r="D34" s="19">
        <f t="shared" si="0"/>
        <v>14990.003999999999</v>
      </c>
      <c r="E34" s="19">
        <f t="shared" si="12"/>
        <v>10704</v>
      </c>
      <c r="F34" s="20">
        <v>0.28589999999999999</v>
      </c>
      <c r="G34" s="19">
        <f t="shared" si="13"/>
        <v>11242.502999999999</v>
      </c>
      <c r="H34" s="19">
        <f t="shared" si="14"/>
        <v>8028</v>
      </c>
      <c r="J34" s="23">
        <v>12491.67</v>
      </c>
      <c r="K34" s="19">
        <f t="shared" si="6"/>
        <v>8920.3015469999991</v>
      </c>
      <c r="L34" s="20">
        <v>0.28589999999999999</v>
      </c>
      <c r="M34" s="19">
        <f t="shared" si="15"/>
        <v>9368.7525000000005</v>
      </c>
      <c r="N34" s="19">
        <f t="shared" si="16"/>
        <v>6690.2261602499993</v>
      </c>
    </row>
    <row r="35" spans="1:14" x14ac:dyDescent="0.25">
      <c r="A35" s="25">
        <v>64151</v>
      </c>
      <c r="B35" s="22" t="s">
        <v>71</v>
      </c>
      <c r="C35" s="17">
        <f>'Зона 1'!C29</f>
        <v>0</v>
      </c>
      <c r="D35" s="19">
        <f t="shared" si="0"/>
        <v>14990.003999999999</v>
      </c>
      <c r="E35" s="19">
        <f t="shared" si="12"/>
        <v>10704</v>
      </c>
      <c r="F35" s="20">
        <v>0.28589999999999999</v>
      </c>
      <c r="G35" s="19">
        <f t="shared" si="13"/>
        <v>11242.502999999999</v>
      </c>
      <c r="H35" s="19">
        <f t="shared" si="14"/>
        <v>8028</v>
      </c>
      <c r="J35" s="23">
        <v>12491.67</v>
      </c>
      <c r="K35" s="19">
        <f t="shared" si="6"/>
        <v>8920.3015469999991</v>
      </c>
      <c r="L35" s="20">
        <v>0.28589999999999999</v>
      </c>
      <c r="M35" s="19">
        <f t="shared" si="15"/>
        <v>9368.7525000000005</v>
      </c>
      <c r="N35" s="19">
        <f t="shared" si="16"/>
        <v>6690.2261602499993</v>
      </c>
    </row>
    <row r="36" spans="1:14" x14ac:dyDescent="0.25">
      <c r="A36" s="25">
        <v>64142</v>
      </c>
      <c r="B36" s="22" t="s">
        <v>72</v>
      </c>
      <c r="C36" s="17">
        <f>'Зона 1'!C30</f>
        <v>0</v>
      </c>
      <c r="D36" s="19">
        <f t="shared" si="0"/>
        <v>10689.995999999999</v>
      </c>
      <c r="E36" s="19">
        <f t="shared" si="12"/>
        <v>8336</v>
      </c>
      <c r="F36" s="20">
        <v>0.22020000000000001</v>
      </c>
      <c r="G36" s="19">
        <f t="shared" si="13"/>
        <v>8017.4969999999994</v>
      </c>
      <c r="H36" s="19">
        <f t="shared" si="14"/>
        <v>6252</v>
      </c>
      <c r="J36" s="23">
        <v>8908.33</v>
      </c>
      <c r="K36" s="19">
        <f t="shared" si="6"/>
        <v>6946.7157339999994</v>
      </c>
      <c r="L36" s="20">
        <v>0.22020000000000001</v>
      </c>
      <c r="M36" s="19">
        <f t="shared" si="15"/>
        <v>6681.2474999999995</v>
      </c>
      <c r="N36" s="19">
        <f t="shared" si="16"/>
        <v>5210.0368005</v>
      </c>
    </row>
    <row r="37" spans="1:14" x14ac:dyDescent="0.25">
      <c r="A37" s="25">
        <v>64143</v>
      </c>
      <c r="B37" s="22" t="s">
        <v>73</v>
      </c>
      <c r="C37" s="17">
        <f>'Зона 1'!C31</f>
        <v>0</v>
      </c>
      <c r="D37" s="19">
        <f t="shared" si="0"/>
        <v>12849.995999999999</v>
      </c>
      <c r="E37" s="19">
        <f t="shared" si="12"/>
        <v>10707</v>
      </c>
      <c r="F37" s="20">
        <v>0.1668</v>
      </c>
      <c r="G37" s="19">
        <f t="shared" si="13"/>
        <v>9637.4969999999994</v>
      </c>
      <c r="H37" s="19">
        <f t="shared" si="14"/>
        <v>8030.25</v>
      </c>
      <c r="J37" s="23">
        <v>10708.33</v>
      </c>
      <c r="K37" s="19">
        <f t="shared" si="6"/>
        <v>8922.1805559999993</v>
      </c>
      <c r="L37" s="20">
        <v>0.1668</v>
      </c>
      <c r="M37" s="19">
        <f t="shared" si="15"/>
        <v>8031.2474999999995</v>
      </c>
      <c r="N37" s="19">
        <f t="shared" si="16"/>
        <v>6691.6354169999995</v>
      </c>
    </row>
    <row r="38" spans="1:14" x14ac:dyDescent="0.25">
      <c r="A38" s="25">
        <v>64144</v>
      </c>
      <c r="B38" s="22" t="s">
        <v>74</v>
      </c>
      <c r="C38" s="17">
        <f>'Зона 1'!C32</f>
        <v>0</v>
      </c>
      <c r="D38" s="19">
        <f t="shared" si="0"/>
        <v>13890</v>
      </c>
      <c r="E38" s="19">
        <f t="shared" si="12"/>
        <v>11751</v>
      </c>
      <c r="F38" s="20">
        <v>0.154</v>
      </c>
      <c r="G38" s="19">
        <f t="shared" si="13"/>
        <v>10417.5</v>
      </c>
      <c r="H38" s="19">
        <f t="shared" si="14"/>
        <v>8813.25</v>
      </c>
      <c r="J38" s="23">
        <v>11575</v>
      </c>
      <c r="K38" s="19">
        <f t="shared" si="6"/>
        <v>9792.4500000000007</v>
      </c>
      <c r="L38" s="20">
        <v>0.154</v>
      </c>
      <c r="M38" s="19">
        <f t="shared" si="15"/>
        <v>8681.25</v>
      </c>
      <c r="N38" s="19">
        <f t="shared" si="16"/>
        <v>7344.3375000000005</v>
      </c>
    </row>
    <row r="39" spans="1:14" x14ac:dyDescent="0.25">
      <c r="A39" s="25">
        <v>64145</v>
      </c>
      <c r="B39" s="22" t="s">
        <v>75</v>
      </c>
      <c r="C39" s="17">
        <f>'Зона 1'!C33</f>
        <v>0</v>
      </c>
      <c r="D39" s="19">
        <f t="shared" si="0"/>
        <v>14990.003999999999</v>
      </c>
      <c r="E39" s="19">
        <f t="shared" si="12"/>
        <v>12846</v>
      </c>
      <c r="F39" s="20">
        <v>0.14299999999999999</v>
      </c>
      <c r="G39" s="19">
        <f t="shared" si="13"/>
        <v>11242.502999999999</v>
      </c>
      <c r="H39" s="19">
        <f t="shared" si="14"/>
        <v>9634.5</v>
      </c>
      <c r="J39" s="23">
        <v>12491.67</v>
      </c>
      <c r="K39" s="19">
        <f t="shared" si="6"/>
        <v>10705.36119</v>
      </c>
      <c r="L39" s="20">
        <v>0.14299999999999999</v>
      </c>
      <c r="M39" s="19">
        <f t="shared" si="15"/>
        <v>9368.7525000000005</v>
      </c>
      <c r="N39" s="19">
        <f t="shared" si="16"/>
        <v>8029.0208924999997</v>
      </c>
    </row>
    <row r="40" spans="1:14" x14ac:dyDescent="0.25">
      <c r="A40" s="25">
        <v>64146</v>
      </c>
      <c r="B40" s="22" t="s">
        <v>76</v>
      </c>
      <c r="C40" s="17">
        <f>'Зона 1'!C34</f>
        <v>0</v>
      </c>
      <c r="D40" s="19">
        <f t="shared" si="0"/>
        <v>12849.995999999999</v>
      </c>
      <c r="E40" s="19">
        <f t="shared" si="12"/>
        <v>10492</v>
      </c>
      <c r="F40" s="20">
        <v>0.1835</v>
      </c>
      <c r="G40" s="19">
        <f t="shared" si="13"/>
        <v>9637.4969999999994</v>
      </c>
      <c r="H40" s="19">
        <f t="shared" si="14"/>
        <v>7869</v>
      </c>
      <c r="J40" s="23">
        <v>10708.33</v>
      </c>
      <c r="K40" s="19">
        <f t="shared" si="6"/>
        <v>8743.3514450000002</v>
      </c>
      <c r="L40" s="20">
        <v>0.1835</v>
      </c>
      <c r="M40" s="19">
        <f t="shared" si="15"/>
        <v>8031.2474999999995</v>
      </c>
      <c r="N40" s="19">
        <f t="shared" si="16"/>
        <v>6557.5135837500002</v>
      </c>
    </row>
    <row r="41" spans="1:14" x14ac:dyDescent="0.25">
      <c r="A41" s="25">
        <v>64148</v>
      </c>
      <c r="B41" s="22" t="s">
        <v>77</v>
      </c>
      <c r="C41" s="17">
        <f>'Зона 1'!C35</f>
        <v>0</v>
      </c>
      <c r="D41" s="19">
        <f t="shared" ref="D41:D72" si="17">J41*1.2</f>
        <v>16050</v>
      </c>
      <c r="E41" s="19">
        <f t="shared" si="12"/>
        <v>13909</v>
      </c>
      <c r="F41" s="20">
        <v>0.13339999999999999</v>
      </c>
      <c r="G41" s="19">
        <f t="shared" si="13"/>
        <v>12037.5</v>
      </c>
      <c r="H41" s="19">
        <f t="shared" si="14"/>
        <v>10431.75</v>
      </c>
      <c r="J41" s="23">
        <v>13375</v>
      </c>
      <c r="K41" s="19">
        <f t="shared" si="6"/>
        <v>11590.775</v>
      </c>
      <c r="L41" s="20">
        <v>0.13339999999999999</v>
      </c>
      <c r="M41" s="19">
        <f t="shared" si="15"/>
        <v>10031.25</v>
      </c>
      <c r="N41" s="19">
        <f t="shared" si="16"/>
        <v>8693.0812499999993</v>
      </c>
    </row>
    <row r="42" spans="1:14" x14ac:dyDescent="0.25">
      <c r="A42" s="25">
        <v>64149</v>
      </c>
      <c r="B42" s="22" t="s">
        <v>78</v>
      </c>
      <c r="C42" s="17">
        <f>'Зона 1'!C36</f>
        <v>0</v>
      </c>
      <c r="D42" s="19">
        <f t="shared" si="17"/>
        <v>17150.004000000001</v>
      </c>
      <c r="E42" s="19">
        <f t="shared" si="12"/>
        <v>15005</v>
      </c>
      <c r="F42" s="20">
        <v>0.12509999999999999</v>
      </c>
      <c r="G42" s="19">
        <f t="shared" si="13"/>
        <v>12862.503000000001</v>
      </c>
      <c r="H42" s="19">
        <f t="shared" si="14"/>
        <v>11253.75</v>
      </c>
      <c r="J42" s="23">
        <v>14291.67</v>
      </c>
      <c r="K42" s="19">
        <f t="shared" si="6"/>
        <v>12503.782083</v>
      </c>
      <c r="L42" s="20">
        <v>0.12509999999999999</v>
      </c>
      <c r="M42" s="19">
        <f t="shared" si="15"/>
        <v>10718.752500000001</v>
      </c>
      <c r="N42" s="19">
        <f t="shared" si="16"/>
        <v>9377.8365622500005</v>
      </c>
    </row>
    <row r="43" spans="1:14" x14ac:dyDescent="0.25">
      <c r="A43" s="25">
        <v>64150</v>
      </c>
      <c r="B43" s="22" t="s">
        <v>79</v>
      </c>
      <c r="C43" s="17">
        <f>'Зона 1'!C37</f>
        <v>0</v>
      </c>
      <c r="D43" s="19">
        <f t="shared" si="17"/>
        <v>12849.995999999999</v>
      </c>
      <c r="E43" s="19">
        <f t="shared" si="12"/>
        <v>10492</v>
      </c>
      <c r="F43" s="20">
        <v>0.1835</v>
      </c>
      <c r="G43" s="19">
        <f t="shared" si="13"/>
        <v>9637.4969999999994</v>
      </c>
      <c r="H43" s="19">
        <f t="shared" si="14"/>
        <v>7869</v>
      </c>
      <c r="J43" s="23">
        <v>10708.33</v>
      </c>
      <c r="K43" s="19">
        <f t="shared" si="6"/>
        <v>8743.3514450000002</v>
      </c>
      <c r="L43" s="20">
        <v>0.1835</v>
      </c>
      <c r="M43" s="19">
        <f t="shared" si="15"/>
        <v>8031.2474999999995</v>
      </c>
      <c r="N43" s="19">
        <f t="shared" si="16"/>
        <v>6557.5135837500002</v>
      </c>
    </row>
    <row r="44" spans="1:14" x14ac:dyDescent="0.25">
      <c r="A44" s="25">
        <v>64152</v>
      </c>
      <c r="B44" s="22" t="s">
        <v>80</v>
      </c>
      <c r="C44" s="17">
        <f>'Зона 1'!C38</f>
        <v>0</v>
      </c>
      <c r="D44" s="19">
        <f t="shared" si="17"/>
        <v>13890</v>
      </c>
      <c r="E44" s="19">
        <f t="shared" si="12"/>
        <v>10469</v>
      </c>
      <c r="F44" s="20">
        <v>0.24629999999999999</v>
      </c>
      <c r="G44" s="19">
        <f t="shared" si="13"/>
        <v>10417.5</v>
      </c>
      <c r="H44" s="19">
        <f t="shared" si="14"/>
        <v>7851.75</v>
      </c>
      <c r="J44" s="23">
        <v>11575</v>
      </c>
      <c r="K44" s="19">
        <f t="shared" si="6"/>
        <v>8724.0774999999994</v>
      </c>
      <c r="L44" s="20">
        <v>0.24629999999999999</v>
      </c>
      <c r="M44" s="19">
        <f t="shared" si="15"/>
        <v>8681.25</v>
      </c>
      <c r="N44" s="19">
        <f t="shared" si="16"/>
        <v>6543.0581249999996</v>
      </c>
    </row>
    <row r="45" spans="1:14" x14ac:dyDescent="0.25">
      <c r="A45" s="25">
        <v>64153</v>
      </c>
      <c r="B45" s="22" t="s">
        <v>81</v>
      </c>
      <c r="C45" s="17">
        <f>'Зона 1'!C39</f>
        <v>0</v>
      </c>
      <c r="D45" s="19">
        <f t="shared" si="17"/>
        <v>11790</v>
      </c>
      <c r="E45" s="19">
        <f t="shared" si="12"/>
        <v>9430</v>
      </c>
      <c r="F45" s="20">
        <v>0.20019999999999999</v>
      </c>
      <c r="G45" s="19">
        <f t="shared" si="13"/>
        <v>8842.5</v>
      </c>
      <c r="H45" s="19">
        <f t="shared" si="14"/>
        <v>7072.5</v>
      </c>
      <c r="J45" s="23">
        <v>9825</v>
      </c>
      <c r="K45" s="19">
        <f t="shared" si="6"/>
        <v>7858.0349999999999</v>
      </c>
      <c r="L45" s="20">
        <v>0.20019999999999999</v>
      </c>
      <c r="M45" s="19">
        <f t="shared" si="15"/>
        <v>7368.75</v>
      </c>
      <c r="N45" s="19">
        <f t="shared" si="16"/>
        <v>5893.5262499999999</v>
      </c>
    </row>
    <row r="46" spans="1:14" x14ac:dyDescent="0.25">
      <c r="A46" s="25">
        <v>64154</v>
      </c>
      <c r="B46" s="22" t="s">
        <v>82</v>
      </c>
      <c r="C46" s="17">
        <f>'Зона 1'!C40</f>
        <v>0</v>
      </c>
      <c r="D46" s="19">
        <f t="shared" si="17"/>
        <v>13890</v>
      </c>
      <c r="E46" s="19">
        <f t="shared" si="12"/>
        <v>10683</v>
      </c>
      <c r="F46" s="20">
        <v>0.23089999999999999</v>
      </c>
      <c r="G46" s="19">
        <f t="shared" si="13"/>
        <v>10417.5</v>
      </c>
      <c r="H46" s="19">
        <f t="shared" si="14"/>
        <v>8012.25</v>
      </c>
      <c r="J46" s="23">
        <v>11575</v>
      </c>
      <c r="K46" s="19">
        <f t="shared" si="6"/>
        <v>8902.3325000000004</v>
      </c>
      <c r="L46" s="20">
        <v>0.23089999999999999</v>
      </c>
      <c r="M46" s="19">
        <f t="shared" si="15"/>
        <v>8681.25</v>
      </c>
      <c r="N46" s="19">
        <f t="shared" si="16"/>
        <v>6676.7493750000003</v>
      </c>
    </row>
    <row r="47" spans="1:14" x14ac:dyDescent="0.25">
      <c r="A47" s="25">
        <v>64155</v>
      </c>
      <c r="B47" s="22" t="s">
        <v>83</v>
      </c>
      <c r="C47" s="17">
        <f>'Зона 1'!C41</f>
        <v>0</v>
      </c>
      <c r="D47" s="19">
        <f t="shared" si="17"/>
        <v>14990.003999999999</v>
      </c>
      <c r="E47" s="19">
        <f t="shared" si="12"/>
        <v>11776</v>
      </c>
      <c r="F47" s="20">
        <v>0.21440000000000001</v>
      </c>
      <c r="G47" s="19">
        <f t="shared" si="13"/>
        <v>11242.502999999999</v>
      </c>
      <c r="H47" s="19">
        <f t="shared" si="14"/>
        <v>8832</v>
      </c>
      <c r="J47" s="23">
        <v>12491.67</v>
      </c>
      <c r="K47" s="19">
        <f t="shared" si="6"/>
        <v>9813.4559520000003</v>
      </c>
      <c r="L47" s="20">
        <v>0.21440000000000001</v>
      </c>
      <c r="M47" s="19">
        <f t="shared" si="15"/>
        <v>9368.7525000000005</v>
      </c>
      <c r="N47" s="19">
        <f t="shared" si="16"/>
        <v>7360.0919640000002</v>
      </c>
    </row>
    <row r="48" spans="1:14" x14ac:dyDescent="0.25">
      <c r="A48" s="25"/>
      <c r="B48" s="22"/>
      <c r="C48" s="17">
        <f>'Зона 1'!C42</f>
        <v>0</v>
      </c>
      <c r="D48" s="19">
        <f t="shared" si="17"/>
        <v>0</v>
      </c>
      <c r="E48" s="19">
        <f t="shared" si="12"/>
        <v>0</v>
      </c>
      <c r="F48" s="21"/>
      <c r="G48" s="22"/>
      <c r="H48" s="22"/>
      <c r="J48" s="23"/>
      <c r="K48" s="19">
        <f t="shared" si="6"/>
        <v>0</v>
      </c>
      <c r="L48" s="21"/>
      <c r="M48" s="22"/>
      <c r="N48" s="22"/>
    </row>
    <row r="49" spans="1:14" x14ac:dyDescent="0.25">
      <c r="A49" s="25" t="s">
        <v>21</v>
      </c>
      <c r="B49" s="22" t="s">
        <v>84</v>
      </c>
      <c r="C49" s="17">
        <f>'Зона 1'!C43</f>
        <v>0</v>
      </c>
      <c r="D49" s="19">
        <f t="shared" si="17"/>
        <v>16050</v>
      </c>
      <c r="E49" s="19">
        <f t="shared" si="12"/>
        <v>13373</v>
      </c>
      <c r="F49" s="20">
        <v>0.1668</v>
      </c>
      <c r="G49" s="19">
        <f t="shared" ref="G49:G91" si="18">D49*(1-$C$2)</f>
        <v>12037.5</v>
      </c>
      <c r="H49" s="19">
        <f t="shared" ref="H49:H91" si="19">E49*(1-$C$2)</f>
        <v>10029.75</v>
      </c>
      <c r="J49" s="23">
        <v>13375</v>
      </c>
      <c r="K49" s="19">
        <f t="shared" si="6"/>
        <v>11144.05</v>
      </c>
      <c r="L49" s="20">
        <v>0.1668</v>
      </c>
      <c r="M49" s="19">
        <f t="shared" ref="M49:M91" si="20">J49*(1-$C$2)</f>
        <v>10031.25</v>
      </c>
      <c r="N49" s="19">
        <f t="shared" ref="N49:N91" si="21">K49*(1-$C$2)</f>
        <v>8358.0374999999985</v>
      </c>
    </row>
    <row r="50" spans="1:14" x14ac:dyDescent="0.25">
      <c r="A50" s="25">
        <v>64131</v>
      </c>
      <c r="B50" s="22" t="s">
        <v>84</v>
      </c>
      <c r="C50" s="17">
        <f>'Зона 1'!C44</f>
        <v>0</v>
      </c>
      <c r="D50" s="19">
        <f t="shared" si="17"/>
        <v>16050</v>
      </c>
      <c r="E50" s="19">
        <f t="shared" si="12"/>
        <v>13373</v>
      </c>
      <c r="F50" s="20">
        <v>0.1668</v>
      </c>
      <c r="G50" s="19">
        <f t="shared" si="18"/>
        <v>12037.5</v>
      </c>
      <c r="H50" s="19">
        <f t="shared" si="19"/>
        <v>10029.75</v>
      </c>
      <c r="J50" s="23">
        <v>13375</v>
      </c>
      <c r="K50" s="19">
        <f t="shared" si="6"/>
        <v>11144.05</v>
      </c>
      <c r="L50" s="20">
        <v>0.1668</v>
      </c>
      <c r="M50" s="19">
        <f t="shared" si="20"/>
        <v>10031.25</v>
      </c>
      <c r="N50" s="19">
        <f t="shared" si="21"/>
        <v>8358.0374999999985</v>
      </c>
    </row>
    <row r="51" spans="1:14" x14ac:dyDescent="0.25">
      <c r="A51" s="25" t="s">
        <v>22</v>
      </c>
      <c r="B51" s="22" t="s">
        <v>85</v>
      </c>
      <c r="C51" s="17">
        <f>'Зона 1'!C45</f>
        <v>0</v>
      </c>
      <c r="D51" s="19">
        <f t="shared" si="17"/>
        <v>17150.004000000001</v>
      </c>
      <c r="E51" s="19">
        <f t="shared" si="12"/>
        <v>14469</v>
      </c>
      <c r="F51" s="20">
        <v>0.15629999999999999</v>
      </c>
      <c r="G51" s="19">
        <f t="shared" si="18"/>
        <v>12862.503000000001</v>
      </c>
      <c r="H51" s="19">
        <f t="shared" si="19"/>
        <v>10851.75</v>
      </c>
      <c r="J51" s="23">
        <v>14291.67</v>
      </c>
      <c r="K51" s="19">
        <f t="shared" si="6"/>
        <v>12057.881979</v>
      </c>
      <c r="L51" s="20">
        <v>0.15629999999999999</v>
      </c>
      <c r="M51" s="19">
        <f t="shared" si="20"/>
        <v>10718.752500000001</v>
      </c>
      <c r="N51" s="19">
        <f t="shared" si="21"/>
        <v>9043.4114842500003</v>
      </c>
    </row>
    <row r="52" spans="1:14" x14ac:dyDescent="0.25">
      <c r="A52" s="25">
        <v>64133</v>
      </c>
      <c r="B52" s="22" t="s">
        <v>85</v>
      </c>
      <c r="C52" s="17">
        <f>'Зона 1'!C46</f>
        <v>0</v>
      </c>
      <c r="D52" s="19">
        <f t="shared" si="17"/>
        <v>17150.004000000001</v>
      </c>
      <c r="E52" s="19">
        <f t="shared" si="12"/>
        <v>14469</v>
      </c>
      <c r="F52" s="20">
        <v>0.15629999999999999</v>
      </c>
      <c r="G52" s="19">
        <f t="shared" si="18"/>
        <v>12862.503000000001</v>
      </c>
      <c r="H52" s="19">
        <f t="shared" si="19"/>
        <v>10851.75</v>
      </c>
      <c r="J52" s="23">
        <v>14291.67</v>
      </c>
      <c r="K52" s="19">
        <f t="shared" si="6"/>
        <v>12057.881979</v>
      </c>
      <c r="L52" s="20">
        <v>0.15629999999999999</v>
      </c>
      <c r="M52" s="19">
        <f t="shared" si="20"/>
        <v>10718.752500000001</v>
      </c>
      <c r="N52" s="19">
        <f t="shared" si="21"/>
        <v>9043.4114842500003</v>
      </c>
    </row>
    <row r="53" spans="1:14" x14ac:dyDescent="0.25">
      <c r="A53" s="25" t="s">
        <v>23</v>
      </c>
      <c r="B53" s="22" t="s">
        <v>86</v>
      </c>
      <c r="C53" s="17">
        <f>'Зона 1'!C47</f>
        <v>0</v>
      </c>
      <c r="D53" s="19">
        <f t="shared" si="17"/>
        <v>18189.995999999999</v>
      </c>
      <c r="E53" s="19">
        <f t="shared" si="12"/>
        <v>15514</v>
      </c>
      <c r="F53" s="20">
        <v>0.14710000000000001</v>
      </c>
      <c r="G53" s="19">
        <f t="shared" si="18"/>
        <v>13642.496999999999</v>
      </c>
      <c r="H53" s="19">
        <f t="shared" si="19"/>
        <v>11635.5</v>
      </c>
      <c r="J53" s="23">
        <v>15158.33</v>
      </c>
      <c r="K53" s="19">
        <f t="shared" si="6"/>
        <v>12928.539656999999</v>
      </c>
      <c r="L53" s="20">
        <v>0.14710000000000001</v>
      </c>
      <c r="M53" s="19">
        <f t="shared" si="20"/>
        <v>11368.747499999999</v>
      </c>
      <c r="N53" s="19">
        <f t="shared" si="21"/>
        <v>9696.4047427499991</v>
      </c>
    </row>
    <row r="54" spans="1:14" x14ac:dyDescent="0.25">
      <c r="A54" s="25">
        <v>64135</v>
      </c>
      <c r="B54" s="22" t="s">
        <v>86</v>
      </c>
      <c r="C54" s="17">
        <f>'Зона 1'!C48</f>
        <v>0</v>
      </c>
      <c r="D54" s="19">
        <f t="shared" si="17"/>
        <v>18189.995999999999</v>
      </c>
      <c r="E54" s="19">
        <f t="shared" si="12"/>
        <v>15514</v>
      </c>
      <c r="F54" s="20">
        <v>0.14710000000000001</v>
      </c>
      <c r="G54" s="19">
        <f t="shared" si="18"/>
        <v>13642.496999999999</v>
      </c>
      <c r="H54" s="19">
        <f t="shared" si="19"/>
        <v>11635.5</v>
      </c>
      <c r="J54" s="23">
        <v>15158.33</v>
      </c>
      <c r="K54" s="19">
        <f t="shared" si="6"/>
        <v>12928.539656999999</v>
      </c>
      <c r="L54" s="20">
        <v>0.14710000000000001</v>
      </c>
      <c r="M54" s="19">
        <f t="shared" si="20"/>
        <v>11368.747499999999</v>
      </c>
      <c r="N54" s="19">
        <f t="shared" si="21"/>
        <v>9696.4047427499991</v>
      </c>
    </row>
    <row r="55" spans="1:14" x14ac:dyDescent="0.25">
      <c r="A55" s="25" t="s">
        <v>24</v>
      </c>
      <c r="B55" s="22" t="s">
        <v>87</v>
      </c>
      <c r="C55" s="17">
        <f>'Зона 1'!C49</f>
        <v>0</v>
      </c>
      <c r="D55" s="19">
        <f t="shared" si="17"/>
        <v>19250.004000000001</v>
      </c>
      <c r="E55" s="19">
        <f t="shared" si="12"/>
        <v>17109</v>
      </c>
      <c r="F55" s="20">
        <v>0.11119999999999999</v>
      </c>
      <c r="G55" s="19">
        <f t="shared" si="18"/>
        <v>14437.503000000001</v>
      </c>
      <c r="H55" s="19">
        <f t="shared" si="19"/>
        <v>12831.75</v>
      </c>
      <c r="J55" s="23">
        <v>16041.67</v>
      </c>
      <c r="K55" s="19">
        <f t="shared" si="6"/>
        <v>14257.836295999999</v>
      </c>
      <c r="L55" s="20">
        <v>0.11119999999999999</v>
      </c>
      <c r="M55" s="19">
        <f t="shared" si="20"/>
        <v>12031.252500000001</v>
      </c>
      <c r="N55" s="19">
        <f t="shared" si="21"/>
        <v>10693.377221999999</v>
      </c>
    </row>
    <row r="56" spans="1:14" x14ac:dyDescent="0.25">
      <c r="A56" s="25">
        <v>64137</v>
      </c>
      <c r="B56" s="22" t="s">
        <v>87</v>
      </c>
      <c r="C56" s="17">
        <f>'Зона 1'!C50</f>
        <v>0</v>
      </c>
      <c r="D56" s="19">
        <f t="shared" si="17"/>
        <v>19250.004000000001</v>
      </c>
      <c r="E56" s="19">
        <f t="shared" si="12"/>
        <v>17109</v>
      </c>
      <c r="F56" s="20">
        <v>0.11119999999999999</v>
      </c>
      <c r="G56" s="19">
        <f t="shared" si="18"/>
        <v>14437.503000000001</v>
      </c>
      <c r="H56" s="19">
        <f t="shared" si="19"/>
        <v>12831.75</v>
      </c>
      <c r="J56" s="23">
        <v>16041.67</v>
      </c>
      <c r="K56" s="19">
        <f t="shared" si="6"/>
        <v>14257.836295999999</v>
      </c>
      <c r="L56" s="20">
        <v>0.11119999999999999</v>
      </c>
      <c r="M56" s="19">
        <f t="shared" si="20"/>
        <v>12031.252500000001</v>
      </c>
      <c r="N56" s="19">
        <f t="shared" si="21"/>
        <v>10693.377221999999</v>
      </c>
    </row>
    <row r="57" spans="1:14" x14ac:dyDescent="0.25">
      <c r="A57" s="25" t="s">
        <v>25</v>
      </c>
      <c r="B57" s="22" t="s">
        <v>88</v>
      </c>
      <c r="C57" s="17">
        <f>'Зона 1'!C51</f>
        <v>0</v>
      </c>
      <c r="D57" s="19">
        <f t="shared" si="17"/>
        <v>20349.996000000003</v>
      </c>
      <c r="E57" s="19">
        <f t="shared" si="12"/>
        <v>14992</v>
      </c>
      <c r="F57" s="20">
        <v>0.26329999999999998</v>
      </c>
      <c r="G57" s="19">
        <f t="shared" si="18"/>
        <v>15262.497000000003</v>
      </c>
      <c r="H57" s="19">
        <f t="shared" si="19"/>
        <v>11244</v>
      </c>
      <c r="J57" s="23">
        <v>16958.330000000002</v>
      </c>
      <c r="K57" s="19">
        <f t="shared" si="6"/>
        <v>12493.201711000002</v>
      </c>
      <c r="L57" s="20">
        <v>0.26329999999999998</v>
      </c>
      <c r="M57" s="19">
        <f t="shared" si="20"/>
        <v>12718.747500000001</v>
      </c>
      <c r="N57" s="19">
        <f t="shared" si="21"/>
        <v>9369.9012832500011</v>
      </c>
    </row>
    <row r="58" spans="1:14" x14ac:dyDescent="0.25">
      <c r="A58" s="25">
        <v>63420</v>
      </c>
      <c r="B58" s="22" t="s">
        <v>89</v>
      </c>
      <c r="C58" s="17">
        <f>'Зона 1'!C52</f>
        <v>0</v>
      </c>
      <c r="D58" s="19">
        <f t="shared" si="17"/>
        <v>9290.003999999999</v>
      </c>
      <c r="E58" s="19">
        <f t="shared" si="12"/>
        <v>6404</v>
      </c>
      <c r="F58" s="20">
        <v>0.31069999999999998</v>
      </c>
      <c r="G58" s="19">
        <f t="shared" si="18"/>
        <v>6967.5029999999988</v>
      </c>
      <c r="H58" s="19">
        <f t="shared" si="19"/>
        <v>4803</v>
      </c>
      <c r="J58" s="23">
        <v>7741.67</v>
      </c>
      <c r="K58" s="19">
        <f t="shared" si="6"/>
        <v>5336.3331310000003</v>
      </c>
      <c r="L58" s="20">
        <v>0.31069999999999998</v>
      </c>
      <c r="M58" s="19">
        <f t="shared" si="20"/>
        <v>5806.2525000000005</v>
      </c>
      <c r="N58" s="19">
        <f t="shared" si="21"/>
        <v>4002.2498482500005</v>
      </c>
    </row>
    <row r="59" spans="1:14" x14ac:dyDescent="0.25">
      <c r="A59" s="25">
        <v>63413</v>
      </c>
      <c r="B59" s="22" t="s">
        <v>90</v>
      </c>
      <c r="C59" s="17">
        <f>'Зона 1'!C53</f>
        <v>0</v>
      </c>
      <c r="D59" s="19">
        <f t="shared" si="17"/>
        <v>16050</v>
      </c>
      <c r="E59" s="19">
        <f t="shared" si="12"/>
        <v>13373</v>
      </c>
      <c r="F59" s="20">
        <v>0.1668</v>
      </c>
      <c r="G59" s="19">
        <f t="shared" si="18"/>
        <v>12037.5</v>
      </c>
      <c r="H59" s="19">
        <f t="shared" si="19"/>
        <v>10029.75</v>
      </c>
      <c r="J59" s="23">
        <v>13375</v>
      </c>
      <c r="K59" s="19">
        <f t="shared" si="6"/>
        <v>11144.05</v>
      </c>
      <c r="L59" s="20">
        <v>0.1668</v>
      </c>
      <c r="M59" s="19">
        <f t="shared" si="20"/>
        <v>10031.25</v>
      </c>
      <c r="N59" s="19">
        <f t="shared" si="21"/>
        <v>8358.0374999999985</v>
      </c>
    </row>
    <row r="60" spans="1:14" x14ac:dyDescent="0.25">
      <c r="A60" s="25">
        <v>64132</v>
      </c>
      <c r="B60" s="22" t="s">
        <v>90</v>
      </c>
      <c r="C60" s="17">
        <f>'Зона 1'!C54</f>
        <v>0</v>
      </c>
      <c r="D60" s="19">
        <f t="shared" si="17"/>
        <v>16050</v>
      </c>
      <c r="E60" s="19">
        <f t="shared" si="12"/>
        <v>13373</v>
      </c>
      <c r="F60" s="20">
        <v>0.1668</v>
      </c>
      <c r="G60" s="19">
        <f t="shared" si="18"/>
        <v>12037.5</v>
      </c>
      <c r="H60" s="19">
        <f t="shared" si="19"/>
        <v>10029.75</v>
      </c>
      <c r="J60" s="23">
        <v>13375</v>
      </c>
      <c r="K60" s="19">
        <f t="shared" si="6"/>
        <v>11144.05</v>
      </c>
      <c r="L60" s="20">
        <v>0.1668</v>
      </c>
      <c r="M60" s="19">
        <f t="shared" si="20"/>
        <v>10031.25</v>
      </c>
      <c r="N60" s="19">
        <f t="shared" si="21"/>
        <v>8358.0374999999985</v>
      </c>
    </row>
    <row r="61" spans="1:14" x14ac:dyDescent="0.25">
      <c r="A61" s="25">
        <v>63414</v>
      </c>
      <c r="B61" s="22" t="s">
        <v>91</v>
      </c>
      <c r="C61" s="17">
        <f>'Зона 1'!C55</f>
        <v>0</v>
      </c>
      <c r="D61" s="19">
        <f t="shared" si="17"/>
        <v>17150.004000000001</v>
      </c>
      <c r="E61" s="19">
        <f t="shared" si="12"/>
        <v>14469</v>
      </c>
      <c r="F61" s="20">
        <v>0.15629999999999999</v>
      </c>
      <c r="G61" s="19">
        <f t="shared" si="18"/>
        <v>12862.503000000001</v>
      </c>
      <c r="H61" s="19">
        <f t="shared" si="19"/>
        <v>10851.75</v>
      </c>
      <c r="J61" s="23">
        <v>14291.67</v>
      </c>
      <c r="K61" s="19">
        <f t="shared" si="6"/>
        <v>12057.881979</v>
      </c>
      <c r="L61" s="20">
        <v>0.15629999999999999</v>
      </c>
      <c r="M61" s="19">
        <f t="shared" si="20"/>
        <v>10718.752500000001</v>
      </c>
      <c r="N61" s="19">
        <f t="shared" si="21"/>
        <v>9043.4114842500003</v>
      </c>
    </row>
    <row r="62" spans="1:14" x14ac:dyDescent="0.25">
      <c r="A62" s="25">
        <v>63415</v>
      </c>
      <c r="B62" s="22" t="s">
        <v>92</v>
      </c>
      <c r="C62" s="17">
        <f>'Зона 1'!C56</f>
        <v>0</v>
      </c>
      <c r="D62" s="19">
        <f t="shared" si="17"/>
        <v>18189.995999999999</v>
      </c>
      <c r="E62" s="19">
        <f t="shared" si="12"/>
        <v>15514</v>
      </c>
      <c r="F62" s="20">
        <v>0.14710000000000001</v>
      </c>
      <c r="G62" s="19">
        <f t="shared" si="18"/>
        <v>13642.496999999999</v>
      </c>
      <c r="H62" s="19">
        <f t="shared" si="19"/>
        <v>11635.5</v>
      </c>
      <c r="J62" s="23">
        <v>15158.33</v>
      </c>
      <c r="K62" s="19">
        <f t="shared" si="6"/>
        <v>12928.539656999999</v>
      </c>
      <c r="L62" s="20">
        <v>0.14710000000000001</v>
      </c>
      <c r="M62" s="19">
        <f t="shared" si="20"/>
        <v>11368.747499999999</v>
      </c>
      <c r="N62" s="19">
        <f t="shared" si="21"/>
        <v>9696.4047427499991</v>
      </c>
    </row>
    <row r="63" spans="1:14" x14ac:dyDescent="0.25">
      <c r="A63" s="25">
        <v>64136</v>
      </c>
      <c r="B63" s="22" t="s">
        <v>92</v>
      </c>
      <c r="C63" s="17">
        <f>'Зона 1'!C57</f>
        <v>0</v>
      </c>
      <c r="D63" s="19">
        <f t="shared" si="17"/>
        <v>18189.995999999999</v>
      </c>
      <c r="E63" s="19">
        <f t="shared" si="12"/>
        <v>15514</v>
      </c>
      <c r="F63" s="20">
        <v>0.14710000000000001</v>
      </c>
      <c r="G63" s="19">
        <f t="shared" si="18"/>
        <v>13642.496999999999</v>
      </c>
      <c r="H63" s="19">
        <f t="shared" si="19"/>
        <v>11635.5</v>
      </c>
      <c r="J63" s="23">
        <v>15158.33</v>
      </c>
      <c r="K63" s="19">
        <f t="shared" si="6"/>
        <v>12928.539656999999</v>
      </c>
      <c r="L63" s="20">
        <v>0.14710000000000001</v>
      </c>
      <c r="M63" s="19">
        <f t="shared" si="20"/>
        <v>11368.747499999999</v>
      </c>
      <c r="N63" s="19">
        <f t="shared" si="21"/>
        <v>9696.4047427499991</v>
      </c>
    </row>
    <row r="64" spans="1:14" x14ac:dyDescent="0.25">
      <c r="A64" s="25">
        <v>63416</v>
      </c>
      <c r="B64" s="22" t="s">
        <v>93</v>
      </c>
      <c r="C64" s="17">
        <f>'Зона 1'!C58</f>
        <v>0</v>
      </c>
      <c r="D64" s="19">
        <f t="shared" si="17"/>
        <v>19250.004000000001</v>
      </c>
      <c r="E64" s="19">
        <f t="shared" si="12"/>
        <v>17109</v>
      </c>
      <c r="F64" s="20">
        <v>0.11119999999999999</v>
      </c>
      <c r="G64" s="19">
        <f t="shared" si="18"/>
        <v>14437.503000000001</v>
      </c>
      <c r="H64" s="19">
        <f t="shared" si="19"/>
        <v>12831.75</v>
      </c>
      <c r="J64" s="23">
        <v>16041.67</v>
      </c>
      <c r="K64" s="19">
        <f t="shared" si="6"/>
        <v>14257.836295999999</v>
      </c>
      <c r="L64" s="20">
        <v>0.11119999999999999</v>
      </c>
      <c r="M64" s="19">
        <f t="shared" si="20"/>
        <v>12031.252500000001</v>
      </c>
      <c r="N64" s="19">
        <f t="shared" si="21"/>
        <v>10693.377221999999</v>
      </c>
    </row>
    <row r="65" spans="1:14" x14ac:dyDescent="0.25">
      <c r="A65" s="25">
        <v>63417</v>
      </c>
      <c r="B65" s="22" t="s">
        <v>94</v>
      </c>
      <c r="C65" s="17">
        <f>'Зона 1'!C59</f>
        <v>0</v>
      </c>
      <c r="D65" s="19">
        <f t="shared" si="17"/>
        <v>20349.996000000003</v>
      </c>
      <c r="E65" s="19">
        <f t="shared" si="12"/>
        <v>14992</v>
      </c>
      <c r="F65" s="20">
        <v>0.26329999999999998</v>
      </c>
      <c r="G65" s="19">
        <f t="shared" si="18"/>
        <v>15262.497000000003</v>
      </c>
      <c r="H65" s="19">
        <f t="shared" si="19"/>
        <v>11244</v>
      </c>
      <c r="J65" s="23">
        <v>16958.330000000002</v>
      </c>
      <c r="K65" s="19">
        <f t="shared" si="6"/>
        <v>12493.201711000002</v>
      </c>
      <c r="L65" s="20">
        <v>0.26329999999999998</v>
      </c>
      <c r="M65" s="19">
        <f t="shared" si="20"/>
        <v>12718.747500000001</v>
      </c>
      <c r="N65" s="19">
        <f t="shared" si="21"/>
        <v>9369.9012832500011</v>
      </c>
    </row>
    <row r="66" spans="1:14" x14ac:dyDescent="0.25">
      <c r="A66" s="25" t="s">
        <v>26</v>
      </c>
      <c r="B66" s="22" t="s">
        <v>95</v>
      </c>
      <c r="C66" s="17">
        <f>'Зона 1'!C60</f>
        <v>0</v>
      </c>
      <c r="D66" s="19">
        <f t="shared" si="17"/>
        <v>18189.995999999999</v>
      </c>
      <c r="E66" s="19">
        <f t="shared" si="12"/>
        <v>14978</v>
      </c>
      <c r="F66" s="20">
        <v>0.17660000000000001</v>
      </c>
      <c r="G66" s="19">
        <f t="shared" si="18"/>
        <v>13642.496999999999</v>
      </c>
      <c r="H66" s="19">
        <f t="shared" si="19"/>
        <v>11233.5</v>
      </c>
      <c r="J66" s="23">
        <v>15158.33</v>
      </c>
      <c r="K66" s="19">
        <f t="shared" si="6"/>
        <v>12481.368922</v>
      </c>
      <c r="L66" s="20">
        <v>0.17660000000000001</v>
      </c>
      <c r="M66" s="19">
        <f t="shared" si="20"/>
        <v>11368.747499999999</v>
      </c>
      <c r="N66" s="19">
        <f t="shared" si="21"/>
        <v>9361.0266914999993</v>
      </c>
    </row>
    <row r="67" spans="1:14" x14ac:dyDescent="0.25">
      <c r="A67" s="25">
        <v>64124</v>
      </c>
      <c r="B67" s="22" t="s">
        <v>95</v>
      </c>
      <c r="C67" s="17">
        <f>'Зона 1'!C61</f>
        <v>0</v>
      </c>
      <c r="D67" s="19">
        <f t="shared" si="17"/>
        <v>18189.995999999999</v>
      </c>
      <c r="E67" s="19">
        <f t="shared" si="12"/>
        <v>14978</v>
      </c>
      <c r="F67" s="20">
        <v>0.17660000000000001</v>
      </c>
      <c r="G67" s="19">
        <f t="shared" si="18"/>
        <v>13642.496999999999</v>
      </c>
      <c r="H67" s="19">
        <f t="shared" si="19"/>
        <v>11233.5</v>
      </c>
      <c r="J67" s="23">
        <v>15158.33</v>
      </c>
      <c r="K67" s="19">
        <f t="shared" si="6"/>
        <v>12481.368922</v>
      </c>
      <c r="L67" s="20">
        <v>0.17660000000000001</v>
      </c>
      <c r="M67" s="19">
        <f t="shared" si="20"/>
        <v>11368.747499999999</v>
      </c>
      <c r="N67" s="19">
        <f t="shared" si="21"/>
        <v>9361.0266914999993</v>
      </c>
    </row>
    <row r="68" spans="1:14" x14ac:dyDescent="0.25">
      <c r="A68" s="25" t="s">
        <v>27</v>
      </c>
      <c r="B68" s="22" t="s">
        <v>96</v>
      </c>
      <c r="C68" s="17">
        <f>'Зона 1'!C62</f>
        <v>0</v>
      </c>
      <c r="D68" s="19">
        <f t="shared" si="17"/>
        <v>20349.996000000003</v>
      </c>
      <c r="E68" s="19">
        <f t="shared" si="12"/>
        <v>17135</v>
      </c>
      <c r="F68" s="20">
        <v>0.158</v>
      </c>
      <c r="G68" s="19">
        <f t="shared" si="18"/>
        <v>15262.497000000003</v>
      </c>
      <c r="H68" s="19">
        <f t="shared" si="19"/>
        <v>12851.25</v>
      </c>
      <c r="J68" s="23">
        <v>16958.330000000002</v>
      </c>
      <c r="K68" s="19">
        <f t="shared" si="6"/>
        <v>14278.913860000001</v>
      </c>
      <c r="L68" s="20">
        <v>0.158</v>
      </c>
      <c r="M68" s="19">
        <f t="shared" si="20"/>
        <v>12718.747500000001</v>
      </c>
      <c r="N68" s="19">
        <f t="shared" si="21"/>
        <v>10709.185395</v>
      </c>
    </row>
    <row r="69" spans="1:14" x14ac:dyDescent="0.25">
      <c r="A69" s="25">
        <v>64125</v>
      </c>
      <c r="B69" s="22" t="s">
        <v>96</v>
      </c>
      <c r="C69" s="17">
        <f>'Зона 1'!C63</f>
        <v>0</v>
      </c>
      <c r="D69" s="19">
        <f t="shared" si="17"/>
        <v>20349.996000000003</v>
      </c>
      <c r="E69" s="19">
        <f t="shared" si="12"/>
        <v>17135</v>
      </c>
      <c r="F69" s="20">
        <v>0.158</v>
      </c>
      <c r="G69" s="19">
        <f t="shared" si="18"/>
        <v>15262.497000000003</v>
      </c>
      <c r="H69" s="19">
        <f t="shared" si="19"/>
        <v>12851.25</v>
      </c>
      <c r="J69" s="23">
        <v>16958.330000000002</v>
      </c>
      <c r="K69" s="19">
        <f t="shared" si="6"/>
        <v>14278.913860000001</v>
      </c>
      <c r="L69" s="20">
        <v>0.158</v>
      </c>
      <c r="M69" s="19">
        <f t="shared" si="20"/>
        <v>12718.747500000001</v>
      </c>
      <c r="N69" s="19">
        <f t="shared" si="21"/>
        <v>10709.185395</v>
      </c>
    </row>
    <row r="70" spans="1:14" x14ac:dyDescent="0.25">
      <c r="A70" s="25" t="s">
        <v>28</v>
      </c>
      <c r="B70" s="22" t="s">
        <v>97</v>
      </c>
      <c r="C70" s="17">
        <f>'Зона 1'!C64</f>
        <v>0</v>
      </c>
      <c r="D70" s="19">
        <f t="shared" si="17"/>
        <v>22490.003999999997</v>
      </c>
      <c r="E70" s="19">
        <f t="shared" si="12"/>
        <v>19276</v>
      </c>
      <c r="F70" s="20">
        <v>0.1429</v>
      </c>
      <c r="G70" s="19">
        <f t="shared" si="18"/>
        <v>16867.502999999997</v>
      </c>
      <c r="H70" s="19">
        <f t="shared" si="19"/>
        <v>14457</v>
      </c>
      <c r="J70" s="23">
        <v>18741.669999999998</v>
      </c>
      <c r="K70" s="19">
        <f t="shared" si="6"/>
        <v>16063.485356999998</v>
      </c>
      <c r="L70" s="20">
        <v>0.1429</v>
      </c>
      <c r="M70" s="19">
        <f t="shared" si="20"/>
        <v>14056.252499999999</v>
      </c>
      <c r="N70" s="19">
        <f t="shared" si="21"/>
        <v>12047.614017749998</v>
      </c>
    </row>
    <row r="71" spans="1:14" x14ac:dyDescent="0.25">
      <c r="A71" s="25">
        <v>64126</v>
      </c>
      <c r="B71" s="22" t="s">
        <v>97</v>
      </c>
      <c r="C71" s="17">
        <f>'Зона 1'!C65</f>
        <v>0</v>
      </c>
      <c r="D71" s="19">
        <f t="shared" si="17"/>
        <v>22490.003999999997</v>
      </c>
      <c r="E71" s="19">
        <f t="shared" si="12"/>
        <v>19276</v>
      </c>
      <c r="F71" s="20">
        <v>0.1429</v>
      </c>
      <c r="G71" s="19">
        <f t="shared" si="18"/>
        <v>16867.502999999997</v>
      </c>
      <c r="H71" s="19">
        <f t="shared" si="19"/>
        <v>14457</v>
      </c>
      <c r="J71" s="23">
        <v>18741.669999999998</v>
      </c>
      <c r="K71" s="19">
        <f t="shared" si="6"/>
        <v>16063.485356999998</v>
      </c>
      <c r="L71" s="20">
        <v>0.1429</v>
      </c>
      <c r="M71" s="19">
        <f t="shared" si="20"/>
        <v>14056.252499999999</v>
      </c>
      <c r="N71" s="19">
        <f t="shared" si="21"/>
        <v>12047.614017749998</v>
      </c>
    </row>
    <row r="72" spans="1:14" x14ac:dyDescent="0.25">
      <c r="A72" s="25" t="s">
        <v>29</v>
      </c>
      <c r="B72" s="22" t="s">
        <v>98</v>
      </c>
      <c r="C72" s="17">
        <f>'Зона 1'!C66</f>
        <v>0</v>
      </c>
      <c r="D72" s="19">
        <f t="shared" si="17"/>
        <v>9650.003999999999</v>
      </c>
      <c r="E72" s="19">
        <f t="shared" si="12"/>
        <v>7503</v>
      </c>
      <c r="F72" s="20">
        <v>0.2225</v>
      </c>
      <c r="G72" s="19">
        <f t="shared" si="18"/>
        <v>7237.5029999999988</v>
      </c>
      <c r="H72" s="19">
        <f t="shared" si="19"/>
        <v>5627.25</v>
      </c>
      <c r="J72" s="23">
        <v>8041.67</v>
      </c>
      <c r="K72" s="19">
        <f t="shared" si="6"/>
        <v>6252.3984250000003</v>
      </c>
      <c r="L72" s="20">
        <v>0.2225</v>
      </c>
      <c r="M72" s="19">
        <f t="shared" si="20"/>
        <v>6031.2525000000005</v>
      </c>
      <c r="N72" s="19">
        <f t="shared" si="21"/>
        <v>4689.2988187500005</v>
      </c>
    </row>
    <row r="73" spans="1:14" x14ac:dyDescent="0.25">
      <c r="A73" s="25" t="s">
        <v>30</v>
      </c>
      <c r="B73" s="22" t="s">
        <v>99</v>
      </c>
      <c r="C73" s="17">
        <f>'Зона 1'!C67</f>
        <v>0</v>
      </c>
      <c r="D73" s="19">
        <f t="shared" ref="D73:D104" si="22">J73*1.2</f>
        <v>18189.995999999999</v>
      </c>
      <c r="E73" s="19">
        <f t="shared" si="12"/>
        <v>14978</v>
      </c>
      <c r="F73" s="20">
        <v>0.17660000000000001</v>
      </c>
      <c r="G73" s="19">
        <f t="shared" si="18"/>
        <v>13642.496999999999</v>
      </c>
      <c r="H73" s="19">
        <f t="shared" si="19"/>
        <v>11233.5</v>
      </c>
      <c r="J73" s="23">
        <v>15158.33</v>
      </c>
      <c r="K73" s="19">
        <f t="shared" si="6"/>
        <v>12481.368922</v>
      </c>
      <c r="L73" s="20">
        <v>0.17660000000000001</v>
      </c>
      <c r="M73" s="19">
        <f t="shared" si="20"/>
        <v>11368.747499999999</v>
      </c>
      <c r="N73" s="19">
        <f t="shared" si="21"/>
        <v>9361.0266914999993</v>
      </c>
    </row>
    <row r="74" spans="1:14" x14ac:dyDescent="0.25">
      <c r="A74" s="25">
        <v>64139</v>
      </c>
      <c r="B74" s="22" t="s">
        <v>99</v>
      </c>
      <c r="C74" s="17">
        <f>'Зона 1'!C68</f>
        <v>0</v>
      </c>
      <c r="D74" s="19">
        <f t="shared" si="22"/>
        <v>18189.995999999999</v>
      </c>
      <c r="E74" s="19">
        <f t="shared" si="12"/>
        <v>14978</v>
      </c>
      <c r="F74" s="20">
        <v>0.17660000000000001</v>
      </c>
      <c r="G74" s="19">
        <f t="shared" si="18"/>
        <v>13642.496999999999</v>
      </c>
      <c r="H74" s="19">
        <f t="shared" si="19"/>
        <v>11233.5</v>
      </c>
      <c r="J74" s="23">
        <v>15158.33</v>
      </c>
      <c r="K74" s="19">
        <f t="shared" ref="K74:K132" si="23">J74-(J74*L74)</f>
        <v>12481.368922</v>
      </c>
      <c r="L74" s="20">
        <v>0.17660000000000001</v>
      </c>
      <c r="M74" s="19">
        <f t="shared" si="20"/>
        <v>11368.747499999999</v>
      </c>
      <c r="N74" s="19">
        <f t="shared" si="21"/>
        <v>9361.0266914999993</v>
      </c>
    </row>
    <row r="75" spans="1:14" x14ac:dyDescent="0.25">
      <c r="A75" s="25" t="s">
        <v>31</v>
      </c>
      <c r="B75" s="22" t="s">
        <v>100</v>
      </c>
      <c r="C75" s="17">
        <f>'Зона 1'!C69</f>
        <v>0</v>
      </c>
      <c r="D75" s="19">
        <f t="shared" si="22"/>
        <v>20349.996000000003</v>
      </c>
      <c r="E75" s="19">
        <f t="shared" si="12"/>
        <v>17135</v>
      </c>
      <c r="F75" s="20">
        <v>0.158</v>
      </c>
      <c r="G75" s="19">
        <f t="shared" si="18"/>
        <v>15262.497000000003</v>
      </c>
      <c r="H75" s="19">
        <f t="shared" si="19"/>
        <v>12851.25</v>
      </c>
      <c r="J75" s="23">
        <v>16958.330000000002</v>
      </c>
      <c r="K75" s="19">
        <f t="shared" si="23"/>
        <v>14278.913860000001</v>
      </c>
      <c r="L75" s="20">
        <v>0.158</v>
      </c>
      <c r="M75" s="19">
        <f t="shared" si="20"/>
        <v>12718.747500000001</v>
      </c>
      <c r="N75" s="19">
        <f t="shared" si="21"/>
        <v>10709.185395</v>
      </c>
    </row>
    <row r="76" spans="1:14" x14ac:dyDescent="0.25">
      <c r="A76" s="25">
        <v>64140</v>
      </c>
      <c r="B76" s="22" t="s">
        <v>100</v>
      </c>
      <c r="C76" s="17">
        <f>'Зона 1'!C70</f>
        <v>0</v>
      </c>
      <c r="D76" s="19">
        <f t="shared" si="22"/>
        <v>20349.996000000003</v>
      </c>
      <c r="E76" s="19">
        <f t="shared" si="12"/>
        <v>17135</v>
      </c>
      <c r="F76" s="20">
        <v>0.158</v>
      </c>
      <c r="G76" s="19">
        <f t="shared" si="18"/>
        <v>15262.497000000003</v>
      </c>
      <c r="H76" s="19">
        <f t="shared" si="19"/>
        <v>12851.25</v>
      </c>
      <c r="J76" s="23">
        <v>16958.330000000002</v>
      </c>
      <c r="K76" s="19">
        <f t="shared" si="23"/>
        <v>14278.913860000001</v>
      </c>
      <c r="L76" s="20">
        <v>0.158</v>
      </c>
      <c r="M76" s="19">
        <f t="shared" si="20"/>
        <v>12718.747500000001</v>
      </c>
      <c r="N76" s="19">
        <f t="shared" si="21"/>
        <v>10709.185395</v>
      </c>
    </row>
    <row r="77" spans="1:14" x14ac:dyDescent="0.25">
      <c r="A77" s="25" t="s">
        <v>32</v>
      </c>
      <c r="B77" s="22" t="s">
        <v>101</v>
      </c>
      <c r="C77" s="17">
        <f>'Зона 1'!C71</f>
        <v>0</v>
      </c>
      <c r="D77" s="19">
        <f t="shared" si="22"/>
        <v>22490.003999999997</v>
      </c>
      <c r="E77" s="19">
        <f t="shared" si="12"/>
        <v>19276</v>
      </c>
      <c r="F77" s="20">
        <v>0.1429</v>
      </c>
      <c r="G77" s="19">
        <f t="shared" si="18"/>
        <v>16867.502999999997</v>
      </c>
      <c r="H77" s="19">
        <f t="shared" si="19"/>
        <v>14457</v>
      </c>
      <c r="J77" s="23">
        <v>18741.669999999998</v>
      </c>
      <c r="K77" s="19">
        <f t="shared" si="23"/>
        <v>16063.485356999998</v>
      </c>
      <c r="L77" s="20">
        <v>0.1429</v>
      </c>
      <c r="M77" s="19">
        <f t="shared" si="20"/>
        <v>14056.252499999999</v>
      </c>
      <c r="N77" s="19">
        <f t="shared" si="21"/>
        <v>12047.614017749998</v>
      </c>
    </row>
    <row r="78" spans="1:14" x14ac:dyDescent="0.25">
      <c r="A78" s="25">
        <v>64141</v>
      </c>
      <c r="B78" s="22" t="s">
        <v>101</v>
      </c>
      <c r="C78" s="17">
        <f>'Зона 1'!C72</f>
        <v>0</v>
      </c>
      <c r="D78" s="19">
        <f t="shared" si="22"/>
        <v>22490.003999999997</v>
      </c>
      <c r="E78" s="19">
        <f t="shared" si="12"/>
        <v>19276</v>
      </c>
      <c r="F78" s="20">
        <v>0.1429</v>
      </c>
      <c r="G78" s="19">
        <f t="shared" si="18"/>
        <v>16867.502999999997</v>
      </c>
      <c r="H78" s="19">
        <f t="shared" si="19"/>
        <v>14457</v>
      </c>
      <c r="J78" s="23">
        <v>18741.669999999998</v>
      </c>
      <c r="K78" s="19">
        <f t="shared" si="23"/>
        <v>16063.485356999998</v>
      </c>
      <c r="L78" s="20">
        <v>0.1429</v>
      </c>
      <c r="M78" s="19">
        <f t="shared" si="20"/>
        <v>14056.252499999999</v>
      </c>
      <c r="N78" s="19">
        <f t="shared" si="21"/>
        <v>12047.614017749998</v>
      </c>
    </row>
    <row r="79" spans="1:14" x14ac:dyDescent="0.25">
      <c r="A79" s="25"/>
      <c r="B79" s="22"/>
      <c r="C79" s="17">
        <f>'Зона 1'!C73</f>
        <v>0</v>
      </c>
      <c r="D79" s="19">
        <f t="shared" si="22"/>
        <v>0</v>
      </c>
      <c r="E79" s="19">
        <f t="shared" si="12"/>
        <v>0</v>
      </c>
      <c r="F79" s="20"/>
      <c r="G79" s="19">
        <f t="shared" si="18"/>
        <v>0</v>
      </c>
      <c r="H79" s="19">
        <f t="shared" si="19"/>
        <v>0</v>
      </c>
      <c r="J79" s="23"/>
      <c r="K79" s="19">
        <f t="shared" si="23"/>
        <v>0</v>
      </c>
      <c r="L79" s="20"/>
      <c r="M79" s="19">
        <f t="shared" si="20"/>
        <v>0</v>
      </c>
      <c r="N79" s="19">
        <f t="shared" si="21"/>
        <v>0</v>
      </c>
    </row>
    <row r="80" spans="1:14" x14ac:dyDescent="0.25">
      <c r="A80" s="25" t="s">
        <v>33</v>
      </c>
      <c r="B80" s="22" t="s">
        <v>102</v>
      </c>
      <c r="C80" s="17">
        <f>'Зона 1'!C74</f>
        <v>0</v>
      </c>
      <c r="D80" s="19">
        <f t="shared" si="22"/>
        <v>20349.996000000003</v>
      </c>
      <c r="E80" s="19">
        <f t="shared" si="12"/>
        <v>11777</v>
      </c>
      <c r="F80" s="20">
        <v>0.42130000000000001</v>
      </c>
      <c r="G80" s="19">
        <f t="shared" si="18"/>
        <v>15262.497000000003</v>
      </c>
      <c r="H80" s="19">
        <f t="shared" si="19"/>
        <v>8832.75</v>
      </c>
      <c r="J80" s="23">
        <v>16958.330000000002</v>
      </c>
      <c r="K80" s="19">
        <f t="shared" si="23"/>
        <v>9813.7855710000003</v>
      </c>
      <c r="L80" s="20">
        <v>0.42130000000000001</v>
      </c>
      <c r="M80" s="19">
        <f t="shared" si="20"/>
        <v>12718.747500000001</v>
      </c>
      <c r="N80" s="19">
        <f t="shared" si="21"/>
        <v>7360.3391782500003</v>
      </c>
    </row>
    <row r="81" spans="1:14" x14ac:dyDescent="0.25">
      <c r="A81" s="25" t="s">
        <v>34</v>
      </c>
      <c r="B81" s="22" t="s">
        <v>103</v>
      </c>
      <c r="C81" s="17">
        <f>'Зона 1'!C75</f>
        <v>0</v>
      </c>
      <c r="D81" s="19">
        <f t="shared" si="22"/>
        <v>14250</v>
      </c>
      <c r="E81" s="19">
        <f t="shared" si="12"/>
        <v>11783</v>
      </c>
      <c r="F81" s="20">
        <v>0.1731</v>
      </c>
      <c r="G81" s="19">
        <f t="shared" si="18"/>
        <v>10687.5</v>
      </c>
      <c r="H81" s="19">
        <f t="shared" si="19"/>
        <v>8837.25</v>
      </c>
      <c r="J81" s="23">
        <v>11875</v>
      </c>
      <c r="K81" s="19">
        <f t="shared" si="23"/>
        <v>9819.4375</v>
      </c>
      <c r="L81" s="20">
        <v>0.1731</v>
      </c>
      <c r="M81" s="19">
        <f t="shared" si="20"/>
        <v>8906.25</v>
      </c>
      <c r="N81" s="19">
        <f t="shared" si="21"/>
        <v>7364.578125</v>
      </c>
    </row>
    <row r="82" spans="1:14" x14ac:dyDescent="0.25">
      <c r="A82" s="25" t="s">
        <v>35</v>
      </c>
      <c r="B82" s="22" t="s">
        <v>104</v>
      </c>
      <c r="C82" s="17">
        <f>'Зона 1'!C76</f>
        <v>0</v>
      </c>
      <c r="D82" s="19">
        <f t="shared" si="22"/>
        <v>17349.995999999999</v>
      </c>
      <c r="E82" s="19">
        <f t="shared" si="12"/>
        <v>13920</v>
      </c>
      <c r="F82" s="20">
        <v>0.19769999999999999</v>
      </c>
      <c r="G82" s="19">
        <f t="shared" si="18"/>
        <v>13012.496999999999</v>
      </c>
      <c r="H82" s="19">
        <f t="shared" si="19"/>
        <v>10440</v>
      </c>
      <c r="J82" s="23">
        <v>14458.33</v>
      </c>
      <c r="K82" s="19">
        <f t="shared" si="23"/>
        <v>11599.918159000001</v>
      </c>
      <c r="L82" s="20">
        <v>0.19769999999999999</v>
      </c>
      <c r="M82" s="19">
        <f t="shared" si="20"/>
        <v>10843.747499999999</v>
      </c>
      <c r="N82" s="19">
        <f t="shared" si="21"/>
        <v>8699.9386192500006</v>
      </c>
    </row>
    <row r="83" spans="1:14" x14ac:dyDescent="0.25">
      <c r="A83" s="25" t="s">
        <v>36</v>
      </c>
      <c r="B83" s="22" t="s">
        <v>105</v>
      </c>
      <c r="C83" s="17">
        <f>'Зона 1'!C77</f>
        <v>0</v>
      </c>
      <c r="D83" s="19">
        <f t="shared" si="22"/>
        <v>14990.003999999999</v>
      </c>
      <c r="E83" s="19">
        <f t="shared" si="12"/>
        <v>11776</v>
      </c>
      <c r="F83" s="20">
        <v>0.21440000000000001</v>
      </c>
      <c r="G83" s="19">
        <f t="shared" si="18"/>
        <v>11242.502999999999</v>
      </c>
      <c r="H83" s="19">
        <f t="shared" si="19"/>
        <v>8832</v>
      </c>
      <c r="J83" s="23">
        <v>12491.67</v>
      </c>
      <c r="K83" s="19">
        <f t="shared" si="23"/>
        <v>9813.4559520000003</v>
      </c>
      <c r="L83" s="20">
        <v>0.21440000000000001</v>
      </c>
      <c r="M83" s="19">
        <f t="shared" si="20"/>
        <v>9368.7525000000005</v>
      </c>
      <c r="N83" s="19">
        <f t="shared" si="21"/>
        <v>7360.0919640000002</v>
      </c>
    </row>
    <row r="84" spans="1:14" x14ac:dyDescent="0.25">
      <c r="A84" s="25">
        <v>64118</v>
      </c>
      <c r="B84" s="22" t="s">
        <v>106</v>
      </c>
      <c r="C84" s="17">
        <f>'Зона 1'!C78</f>
        <v>0</v>
      </c>
      <c r="D84" s="19">
        <f t="shared" si="22"/>
        <v>17150.004000000001</v>
      </c>
      <c r="E84" s="19">
        <f t="shared" si="12"/>
        <v>15005</v>
      </c>
      <c r="F84" s="20">
        <v>0.12509999999999999</v>
      </c>
      <c r="G84" s="19">
        <f t="shared" si="18"/>
        <v>12862.503000000001</v>
      </c>
      <c r="H84" s="19">
        <f t="shared" si="19"/>
        <v>11253.75</v>
      </c>
      <c r="J84" s="23">
        <v>14291.67</v>
      </c>
      <c r="K84" s="19">
        <f t="shared" si="23"/>
        <v>12503.782083</v>
      </c>
      <c r="L84" s="20">
        <v>0.12509999999999999</v>
      </c>
      <c r="M84" s="19">
        <f t="shared" si="20"/>
        <v>10718.752500000001</v>
      </c>
      <c r="N84" s="19">
        <f t="shared" si="21"/>
        <v>9377.8365622500005</v>
      </c>
    </row>
    <row r="85" spans="1:14" x14ac:dyDescent="0.25">
      <c r="A85" s="25">
        <v>64178</v>
      </c>
      <c r="B85" s="22" t="s">
        <v>107</v>
      </c>
      <c r="C85" s="17">
        <f>'Зона 1'!C79</f>
        <v>0</v>
      </c>
      <c r="D85" s="19">
        <f t="shared" si="22"/>
        <v>21390</v>
      </c>
      <c r="E85" s="19">
        <f t="shared" si="12"/>
        <v>18179</v>
      </c>
      <c r="F85" s="20">
        <v>0.15010000000000001</v>
      </c>
      <c r="G85" s="19">
        <f t="shared" si="18"/>
        <v>16042.5</v>
      </c>
      <c r="H85" s="19">
        <f t="shared" si="19"/>
        <v>13634.25</v>
      </c>
      <c r="J85" s="23">
        <v>17825</v>
      </c>
      <c r="K85" s="19">
        <f t="shared" si="23"/>
        <v>15149.467499999999</v>
      </c>
      <c r="L85" s="20">
        <v>0.15010000000000001</v>
      </c>
      <c r="M85" s="19">
        <f t="shared" si="20"/>
        <v>13368.75</v>
      </c>
      <c r="N85" s="19">
        <f t="shared" si="21"/>
        <v>11362.100624999999</v>
      </c>
    </row>
    <row r="86" spans="1:14" x14ac:dyDescent="0.25">
      <c r="A86" s="25">
        <v>64183</v>
      </c>
      <c r="B86" s="22" t="s">
        <v>108</v>
      </c>
      <c r="C86" s="17">
        <f>'Зона 1'!C80</f>
        <v>0</v>
      </c>
      <c r="D86" s="19">
        <f t="shared" si="22"/>
        <v>17150.004000000001</v>
      </c>
      <c r="E86" s="19">
        <f t="shared" si="12"/>
        <v>15005</v>
      </c>
      <c r="F86" s="20">
        <v>0.12509999999999999</v>
      </c>
      <c r="G86" s="19">
        <f t="shared" si="18"/>
        <v>12862.503000000001</v>
      </c>
      <c r="H86" s="19">
        <f t="shared" si="19"/>
        <v>11253.75</v>
      </c>
      <c r="J86" s="23">
        <v>14291.67</v>
      </c>
      <c r="K86" s="19">
        <f t="shared" si="23"/>
        <v>12503.782083</v>
      </c>
      <c r="L86" s="20">
        <v>0.12509999999999999</v>
      </c>
      <c r="M86" s="19">
        <f t="shared" si="20"/>
        <v>10718.752500000001</v>
      </c>
      <c r="N86" s="19">
        <f t="shared" si="21"/>
        <v>9377.8365622500005</v>
      </c>
    </row>
    <row r="87" spans="1:14" x14ac:dyDescent="0.25">
      <c r="A87" s="25">
        <v>64184</v>
      </c>
      <c r="B87" s="22" t="s">
        <v>109</v>
      </c>
      <c r="C87" s="17">
        <f>'Зона 1'!C81</f>
        <v>0</v>
      </c>
      <c r="D87" s="19">
        <f t="shared" si="22"/>
        <v>16050</v>
      </c>
      <c r="E87" s="19">
        <f t="shared" ref="E87:E145" si="24">ROUND(D87-(D87*F87),0)</f>
        <v>13909</v>
      </c>
      <c r="F87" s="20">
        <v>0.13339999999999999</v>
      </c>
      <c r="G87" s="19">
        <f t="shared" si="18"/>
        <v>12037.5</v>
      </c>
      <c r="H87" s="19">
        <f t="shared" si="19"/>
        <v>10431.75</v>
      </c>
      <c r="J87" s="23">
        <v>13375</v>
      </c>
      <c r="K87" s="19">
        <f t="shared" si="23"/>
        <v>11590.775</v>
      </c>
      <c r="L87" s="20">
        <v>0.13339999999999999</v>
      </c>
      <c r="M87" s="19">
        <f t="shared" si="20"/>
        <v>10031.25</v>
      </c>
      <c r="N87" s="19">
        <f t="shared" si="21"/>
        <v>8693.0812499999993</v>
      </c>
    </row>
    <row r="88" spans="1:14" x14ac:dyDescent="0.25">
      <c r="A88" s="25">
        <v>63566</v>
      </c>
      <c r="B88" s="22" t="s">
        <v>110</v>
      </c>
      <c r="C88" s="17" t="e">
        <f>'Зона 1'!#REF!</f>
        <v>#REF!</v>
      </c>
      <c r="D88" s="19">
        <f t="shared" si="22"/>
        <v>14990.003999999999</v>
      </c>
      <c r="E88" s="19">
        <f t="shared" si="24"/>
        <v>11776</v>
      </c>
      <c r="F88" s="20">
        <v>0.21440000000000001</v>
      </c>
      <c r="G88" s="19">
        <f t="shared" si="18"/>
        <v>11242.502999999999</v>
      </c>
      <c r="H88" s="19">
        <f t="shared" si="19"/>
        <v>8832</v>
      </c>
      <c r="J88" s="23">
        <v>12491.67</v>
      </c>
      <c r="K88" s="19">
        <f t="shared" si="23"/>
        <v>9813.4559520000003</v>
      </c>
      <c r="L88" s="20">
        <v>0.21440000000000001</v>
      </c>
      <c r="M88" s="19">
        <f t="shared" si="20"/>
        <v>9368.7525000000005</v>
      </c>
      <c r="N88" s="19">
        <f t="shared" si="21"/>
        <v>7360.0919640000002</v>
      </c>
    </row>
    <row r="89" spans="1:14" x14ac:dyDescent="0.25">
      <c r="A89" s="25">
        <v>63480</v>
      </c>
      <c r="B89" s="22" t="s">
        <v>111</v>
      </c>
      <c r="C89" s="17">
        <f>'Зона 1'!C82</f>
        <v>0</v>
      </c>
      <c r="D89" s="19">
        <f t="shared" si="22"/>
        <v>18390</v>
      </c>
      <c r="E89" s="19">
        <f t="shared" si="24"/>
        <v>14539</v>
      </c>
      <c r="F89" s="20">
        <v>0.2094</v>
      </c>
      <c r="G89" s="19">
        <f t="shared" si="18"/>
        <v>13792.5</v>
      </c>
      <c r="H89" s="19">
        <f t="shared" si="19"/>
        <v>10904.25</v>
      </c>
      <c r="J89" s="23">
        <v>15325</v>
      </c>
      <c r="K89" s="19">
        <f t="shared" si="23"/>
        <v>12115.945</v>
      </c>
      <c r="L89" s="20">
        <v>0.2094</v>
      </c>
      <c r="M89" s="19">
        <f t="shared" si="20"/>
        <v>11493.75</v>
      </c>
      <c r="N89" s="19">
        <f t="shared" si="21"/>
        <v>9086.9587499999998</v>
      </c>
    </row>
    <row r="90" spans="1:14" x14ac:dyDescent="0.25">
      <c r="A90" s="25">
        <v>63475</v>
      </c>
      <c r="B90" s="22" t="s">
        <v>112</v>
      </c>
      <c r="C90" s="17">
        <f>'Зона 1'!C83</f>
        <v>0</v>
      </c>
      <c r="D90" s="19">
        <f t="shared" si="22"/>
        <v>17450.004000000001</v>
      </c>
      <c r="E90" s="19">
        <f t="shared" si="24"/>
        <v>13915</v>
      </c>
      <c r="F90" s="20">
        <v>0.2026</v>
      </c>
      <c r="G90" s="19">
        <f t="shared" si="18"/>
        <v>13087.503000000001</v>
      </c>
      <c r="H90" s="19">
        <f t="shared" si="19"/>
        <v>10436.25</v>
      </c>
      <c r="J90" s="23">
        <v>14541.67</v>
      </c>
      <c r="K90" s="19">
        <f t="shared" si="23"/>
        <v>11595.527657999999</v>
      </c>
      <c r="L90" s="20">
        <v>0.2026</v>
      </c>
      <c r="M90" s="19">
        <f t="shared" si="20"/>
        <v>10906.252500000001</v>
      </c>
      <c r="N90" s="19">
        <f t="shared" si="21"/>
        <v>8696.6457434999993</v>
      </c>
    </row>
    <row r="91" spans="1:14" x14ac:dyDescent="0.25">
      <c r="A91" s="25">
        <v>63476</v>
      </c>
      <c r="B91" s="22" t="s">
        <v>113</v>
      </c>
      <c r="C91" s="17">
        <f>'Зона 1'!C84</f>
        <v>0</v>
      </c>
      <c r="D91" s="19">
        <f t="shared" si="22"/>
        <v>20550</v>
      </c>
      <c r="E91" s="19">
        <f t="shared" si="24"/>
        <v>14981</v>
      </c>
      <c r="F91" s="20">
        <v>0.27100000000000002</v>
      </c>
      <c r="G91" s="19">
        <f t="shared" si="18"/>
        <v>15412.5</v>
      </c>
      <c r="H91" s="19">
        <f t="shared" si="19"/>
        <v>11235.75</v>
      </c>
      <c r="J91" s="23">
        <v>17125</v>
      </c>
      <c r="K91" s="19">
        <f t="shared" si="23"/>
        <v>12484.125</v>
      </c>
      <c r="L91" s="20">
        <v>0.27100000000000002</v>
      </c>
      <c r="M91" s="19">
        <f t="shared" si="20"/>
        <v>12843.75</v>
      </c>
      <c r="N91" s="19">
        <f t="shared" si="21"/>
        <v>9363.09375</v>
      </c>
    </row>
    <row r="92" spans="1:14" x14ac:dyDescent="0.25">
      <c r="A92" s="25"/>
      <c r="B92" s="22"/>
      <c r="C92" s="17">
        <f>'Зона 1'!C85</f>
        <v>0</v>
      </c>
      <c r="D92" s="19">
        <f t="shared" si="22"/>
        <v>0</v>
      </c>
      <c r="E92" s="19">
        <f t="shared" si="24"/>
        <v>0</v>
      </c>
      <c r="F92" s="20"/>
      <c r="G92" s="19"/>
      <c r="H92" s="19"/>
      <c r="J92" s="23"/>
      <c r="K92" s="19"/>
      <c r="L92" s="20"/>
      <c r="M92" s="19"/>
      <c r="N92" s="19"/>
    </row>
    <row r="93" spans="1:14" x14ac:dyDescent="0.25">
      <c r="A93" s="25">
        <v>63523</v>
      </c>
      <c r="B93" s="22" t="s">
        <v>114</v>
      </c>
      <c r="C93" s="17">
        <f>'Зона 1'!C86</f>
        <v>0</v>
      </c>
      <c r="D93" s="19">
        <f t="shared" si="22"/>
        <v>4800</v>
      </c>
      <c r="E93" s="19">
        <f t="shared" si="24"/>
        <v>3196</v>
      </c>
      <c r="F93" s="20">
        <v>0.33410000000000001</v>
      </c>
      <c r="G93" s="19">
        <f t="shared" ref="G93:G135" si="25">D93*(1-$C$2)</f>
        <v>3600</v>
      </c>
      <c r="H93" s="19">
        <f t="shared" ref="H93:H135" si="26">E93*(1-$C$2)</f>
        <v>2397</v>
      </c>
      <c r="J93" s="23">
        <v>4000</v>
      </c>
      <c r="K93" s="19">
        <f t="shared" si="23"/>
        <v>2663.6</v>
      </c>
      <c r="L93" s="20">
        <v>0.33410000000000001</v>
      </c>
      <c r="M93" s="19">
        <f t="shared" ref="M93:M135" si="27">J93*(1-$C$2)</f>
        <v>3000</v>
      </c>
      <c r="N93" s="19">
        <f t="shared" ref="N93:N135" si="28">K93*(1-$C$2)</f>
        <v>1997.6999999999998</v>
      </c>
    </row>
    <row r="94" spans="1:14" x14ac:dyDescent="0.25">
      <c r="A94" s="25">
        <v>63524</v>
      </c>
      <c r="B94" s="22" t="s">
        <v>115</v>
      </c>
      <c r="C94" s="17">
        <f>'Зона 1'!C87</f>
        <v>0</v>
      </c>
      <c r="D94" s="19">
        <f t="shared" si="22"/>
        <v>5790</v>
      </c>
      <c r="E94" s="19">
        <f t="shared" si="24"/>
        <v>3212</v>
      </c>
      <c r="F94" s="20">
        <v>0.44529999999999997</v>
      </c>
      <c r="G94" s="19">
        <f t="shared" si="25"/>
        <v>4342.5</v>
      </c>
      <c r="H94" s="19">
        <f t="shared" si="26"/>
        <v>2409</v>
      </c>
      <c r="J94" s="23">
        <v>4825</v>
      </c>
      <c r="K94" s="19">
        <f t="shared" si="23"/>
        <v>2676.4275000000002</v>
      </c>
      <c r="L94" s="20">
        <v>0.44529999999999997</v>
      </c>
      <c r="M94" s="19">
        <f t="shared" si="27"/>
        <v>3618.75</v>
      </c>
      <c r="N94" s="19">
        <f t="shared" si="28"/>
        <v>2007.3206250000003</v>
      </c>
    </row>
    <row r="95" spans="1:14" x14ac:dyDescent="0.25">
      <c r="A95" s="25">
        <v>63529</v>
      </c>
      <c r="B95" s="22" t="s">
        <v>116</v>
      </c>
      <c r="C95" s="17">
        <f>'Зона 1'!C88</f>
        <v>0</v>
      </c>
      <c r="D95" s="19">
        <f t="shared" si="22"/>
        <v>12549.995999999999</v>
      </c>
      <c r="E95" s="19">
        <f t="shared" si="24"/>
        <v>8149</v>
      </c>
      <c r="F95" s="20">
        <v>0.35070000000000001</v>
      </c>
      <c r="G95" s="19">
        <f t="shared" si="25"/>
        <v>9412.4969999999994</v>
      </c>
      <c r="H95" s="19">
        <f t="shared" si="26"/>
        <v>6111.75</v>
      </c>
      <c r="J95" s="23">
        <v>10458.33</v>
      </c>
      <c r="K95" s="19">
        <f t="shared" si="23"/>
        <v>6790.5936689999999</v>
      </c>
      <c r="L95" s="20">
        <v>0.35070000000000001</v>
      </c>
      <c r="M95" s="19">
        <f t="shared" si="27"/>
        <v>7843.7474999999995</v>
      </c>
      <c r="N95" s="19">
        <f t="shared" si="28"/>
        <v>5092.9452517499994</v>
      </c>
    </row>
    <row r="96" spans="1:14" x14ac:dyDescent="0.25">
      <c r="A96" s="25">
        <v>63530</v>
      </c>
      <c r="B96" s="22" t="s">
        <v>117</v>
      </c>
      <c r="C96" s="17">
        <f>'Зона 1'!C89</f>
        <v>0</v>
      </c>
      <c r="D96" s="19">
        <f t="shared" si="22"/>
        <v>12549.995999999999</v>
      </c>
      <c r="E96" s="19">
        <f t="shared" si="24"/>
        <v>8149</v>
      </c>
      <c r="F96" s="20">
        <v>0.35070000000000001</v>
      </c>
      <c r="G96" s="19">
        <f t="shared" si="25"/>
        <v>9412.4969999999994</v>
      </c>
      <c r="H96" s="19">
        <f t="shared" si="26"/>
        <v>6111.75</v>
      </c>
      <c r="J96" s="23">
        <v>10458.33</v>
      </c>
      <c r="K96" s="19">
        <f t="shared" si="23"/>
        <v>6790.5936689999999</v>
      </c>
      <c r="L96" s="20">
        <v>0.35070000000000001</v>
      </c>
      <c r="M96" s="19">
        <f t="shared" si="27"/>
        <v>7843.7474999999995</v>
      </c>
      <c r="N96" s="19">
        <f t="shared" si="28"/>
        <v>5092.9452517499994</v>
      </c>
    </row>
    <row r="97" spans="1:14" x14ac:dyDescent="0.25">
      <c r="A97" s="25">
        <v>63531</v>
      </c>
      <c r="B97" s="22" t="s">
        <v>118</v>
      </c>
      <c r="C97" s="17">
        <f>'Зона 1'!C90</f>
        <v>0</v>
      </c>
      <c r="D97" s="19">
        <f t="shared" si="22"/>
        <v>5450.0039999999999</v>
      </c>
      <c r="E97" s="19">
        <f t="shared" si="24"/>
        <v>3201</v>
      </c>
      <c r="F97" s="20">
        <v>0.41260000000000002</v>
      </c>
      <c r="G97" s="19">
        <f t="shared" si="25"/>
        <v>4087.5029999999997</v>
      </c>
      <c r="H97" s="19">
        <f t="shared" si="26"/>
        <v>2400.75</v>
      </c>
      <c r="J97" s="23">
        <v>4541.67</v>
      </c>
      <c r="K97" s="19">
        <f t="shared" si="23"/>
        <v>2667.7769579999999</v>
      </c>
      <c r="L97" s="20">
        <v>0.41260000000000002</v>
      </c>
      <c r="M97" s="19">
        <f t="shared" si="27"/>
        <v>3406.2525000000001</v>
      </c>
      <c r="N97" s="19">
        <f t="shared" si="28"/>
        <v>2000.8327184999998</v>
      </c>
    </row>
    <row r="98" spans="1:14" x14ac:dyDescent="0.25">
      <c r="A98" s="25">
        <v>63838</v>
      </c>
      <c r="B98" s="22" t="s">
        <v>119</v>
      </c>
      <c r="C98" s="17">
        <f>'Зона 1'!C91</f>
        <v>0</v>
      </c>
      <c r="D98" s="19">
        <f t="shared" si="22"/>
        <v>8049.9959999999992</v>
      </c>
      <c r="E98" s="19">
        <f t="shared" si="24"/>
        <v>3214</v>
      </c>
      <c r="F98" s="20">
        <v>0.6008</v>
      </c>
      <c r="G98" s="19">
        <f t="shared" si="25"/>
        <v>6037.4969999999994</v>
      </c>
      <c r="H98" s="19">
        <f t="shared" si="26"/>
        <v>2410.5</v>
      </c>
      <c r="J98" s="23">
        <v>6708.33</v>
      </c>
      <c r="K98" s="19">
        <f t="shared" si="23"/>
        <v>2677.9653359999998</v>
      </c>
      <c r="L98" s="20">
        <v>0.6008</v>
      </c>
      <c r="M98" s="19">
        <f t="shared" si="27"/>
        <v>5031.2474999999995</v>
      </c>
      <c r="N98" s="19">
        <f t="shared" si="28"/>
        <v>2008.4740019999999</v>
      </c>
    </row>
    <row r="99" spans="1:14" x14ac:dyDescent="0.25">
      <c r="A99" s="25">
        <v>63839</v>
      </c>
      <c r="B99" s="22" t="s">
        <v>120</v>
      </c>
      <c r="C99" s="17">
        <f>'Зона 1'!C92</f>
        <v>0</v>
      </c>
      <c r="D99" s="19">
        <f t="shared" si="22"/>
        <v>8049.9959999999992</v>
      </c>
      <c r="E99" s="19">
        <f t="shared" si="24"/>
        <v>3214</v>
      </c>
      <c r="F99" s="20">
        <v>0.6008</v>
      </c>
      <c r="G99" s="19">
        <f t="shared" si="25"/>
        <v>6037.4969999999994</v>
      </c>
      <c r="H99" s="19">
        <f t="shared" si="26"/>
        <v>2410.5</v>
      </c>
      <c r="J99" s="23">
        <v>6708.33</v>
      </c>
      <c r="K99" s="19">
        <f t="shared" si="23"/>
        <v>2677.9653359999998</v>
      </c>
      <c r="L99" s="20">
        <v>0.6008</v>
      </c>
      <c r="M99" s="19">
        <f t="shared" si="27"/>
        <v>5031.2474999999995</v>
      </c>
      <c r="N99" s="19">
        <f t="shared" si="28"/>
        <v>2008.4740019999999</v>
      </c>
    </row>
    <row r="100" spans="1:14" x14ac:dyDescent="0.25">
      <c r="A100" s="25">
        <v>63534</v>
      </c>
      <c r="B100" s="22" t="s">
        <v>121</v>
      </c>
      <c r="C100" s="17">
        <f>'Зона 1'!C93</f>
        <v>0</v>
      </c>
      <c r="D100" s="19">
        <f t="shared" si="22"/>
        <v>5790</v>
      </c>
      <c r="E100" s="19">
        <f t="shared" si="24"/>
        <v>3212</v>
      </c>
      <c r="F100" s="20">
        <v>0.44529999999999997</v>
      </c>
      <c r="G100" s="19">
        <f t="shared" si="25"/>
        <v>4342.5</v>
      </c>
      <c r="H100" s="19">
        <f t="shared" si="26"/>
        <v>2409</v>
      </c>
      <c r="J100" s="23">
        <v>4825</v>
      </c>
      <c r="K100" s="19">
        <f t="shared" si="23"/>
        <v>2676.4275000000002</v>
      </c>
      <c r="L100" s="20">
        <v>0.44529999999999997</v>
      </c>
      <c r="M100" s="19">
        <f t="shared" si="27"/>
        <v>3618.75</v>
      </c>
      <c r="N100" s="19">
        <f t="shared" si="28"/>
        <v>2007.3206250000003</v>
      </c>
    </row>
    <row r="101" spans="1:14" x14ac:dyDescent="0.25">
      <c r="A101" s="25">
        <v>63535</v>
      </c>
      <c r="B101" s="22" t="s">
        <v>122</v>
      </c>
      <c r="C101" s="17">
        <f>'Зона 1'!C94</f>
        <v>0</v>
      </c>
      <c r="D101" s="19">
        <f t="shared" si="22"/>
        <v>3950.0039999999999</v>
      </c>
      <c r="E101" s="19">
        <f t="shared" si="24"/>
        <v>3201</v>
      </c>
      <c r="F101" s="20">
        <v>0.18970000000000001</v>
      </c>
      <c r="G101" s="19">
        <f t="shared" si="25"/>
        <v>2962.5029999999997</v>
      </c>
      <c r="H101" s="19">
        <f t="shared" si="26"/>
        <v>2400.75</v>
      </c>
      <c r="J101" s="23">
        <v>3291.67</v>
      </c>
      <c r="K101" s="19">
        <f t="shared" si="23"/>
        <v>2667.2402010000001</v>
      </c>
      <c r="L101" s="20">
        <v>0.18970000000000001</v>
      </c>
      <c r="M101" s="19">
        <f t="shared" si="27"/>
        <v>2468.7525000000001</v>
      </c>
      <c r="N101" s="19">
        <f t="shared" si="28"/>
        <v>2000.4301507499999</v>
      </c>
    </row>
    <row r="102" spans="1:14" x14ac:dyDescent="0.25">
      <c r="A102" s="25">
        <v>64077</v>
      </c>
      <c r="B102" s="22" t="s">
        <v>123</v>
      </c>
      <c r="C102" s="17">
        <f>'Зона 1'!C95</f>
        <v>0</v>
      </c>
      <c r="D102" s="19">
        <f t="shared" si="22"/>
        <v>3200.0039999999999</v>
      </c>
      <c r="E102" s="19">
        <f t="shared" si="24"/>
        <v>2130</v>
      </c>
      <c r="F102" s="20">
        <v>0.33439999999999998</v>
      </c>
      <c r="G102" s="19">
        <f t="shared" si="25"/>
        <v>2400.0029999999997</v>
      </c>
      <c r="H102" s="19">
        <f t="shared" si="26"/>
        <v>1597.5</v>
      </c>
      <c r="J102" s="23">
        <v>2666.67</v>
      </c>
      <c r="K102" s="19">
        <f t="shared" si="23"/>
        <v>1774.9355520000001</v>
      </c>
      <c r="L102" s="20">
        <v>0.33439999999999998</v>
      </c>
      <c r="M102" s="19">
        <f t="shared" si="27"/>
        <v>2000.0025000000001</v>
      </c>
      <c r="N102" s="19">
        <f t="shared" si="28"/>
        <v>1331.2016640000002</v>
      </c>
    </row>
    <row r="103" spans="1:14" x14ac:dyDescent="0.25">
      <c r="A103" s="25">
        <v>64078</v>
      </c>
      <c r="B103" s="22" t="s">
        <v>124</v>
      </c>
      <c r="C103" s="17">
        <f>'Зона 1'!C96</f>
        <v>0</v>
      </c>
      <c r="D103" s="19">
        <f t="shared" si="22"/>
        <v>4800</v>
      </c>
      <c r="E103" s="19">
        <f t="shared" si="24"/>
        <v>3196</v>
      </c>
      <c r="F103" s="20">
        <v>0.33410000000000001</v>
      </c>
      <c r="G103" s="19">
        <f t="shared" si="25"/>
        <v>3600</v>
      </c>
      <c r="H103" s="19">
        <f t="shared" si="26"/>
        <v>2397</v>
      </c>
      <c r="J103" s="23">
        <v>4000</v>
      </c>
      <c r="K103" s="19">
        <f t="shared" si="23"/>
        <v>2663.6</v>
      </c>
      <c r="L103" s="20">
        <v>0.33410000000000001</v>
      </c>
      <c r="M103" s="19">
        <f t="shared" si="27"/>
        <v>3000</v>
      </c>
      <c r="N103" s="19">
        <f t="shared" si="28"/>
        <v>1997.6999999999998</v>
      </c>
    </row>
    <row r="104" spans="1:14" x14ac:dyDescent="0.25">
      <c r="A104" s="25">
        <v>64107</v>
      </c>
      <c r="B104" s="22" t="s">
        <v>125</v>
      </c>
      <c r="C104" s="17">
        <f>'Зона 1'!C97</f>
        <v>0</v>
      </c>
      <c r="D104" s="19">
        <f t="shared" si="22"/>
        <v>4290</v>
      </c>
      <c r="E104" s="19">
        <f t="shared" si="24"/>
        <v>3215</v>
      </c>
      <c r="F104" s="20">
        <v>0.25059999999999999</v>
      </c>
      <c r="G104" s="19">
        <f t="shared" si="25"/>
        <v>3217.5</v>
      </c>
      <c r="H104" s="19">
        <f t="shared" si="26"/>
        <v>2411.25</v>
      </c>
      <c r="J104" s="23">
        <v>3575</v>
      </c>
      <c r="K104" s="19">
        <f t="shared" si="23"/>
        <v>2679.105</v>
      </c>
      <c r="L104" s="20">
        <v>0.25059999999999999</v>
      </c>
      <c r="M104" s="19">
        <f t="shared" si="27"/>
        <v>2681.25</v>
      </c>
      <c r="N104" s="19">
        <f t="shared" si="28"/>
        <v>2009.3287500000001</v>
      </c>
    </row>
    <row r="105" spans="1:14" x14ac:dyDescent="0.25">
      <c r="A105" s="25">
        <v>64108</v>
      </c>
      <c r="B105" s="22" t="s">
        <v>126</v>
      </c>
      <c r="C105" s="17">
        <f>'Зона 1'!C98</f>
        <v>0</v>
      </c>
      <c r="D105" s="19">
        <f t="shared" ref="D105:D135" si="29">J105*1.2</f>
        <v>5349.9960000000001</v>
      </c>
      <c r="E105" s="19">
        <f t="shared" si="24"/>
        <v>3206</v>
      </c>
      <c r="F105" s="20">
        <v>0.40079999999999999</v>
      </c>
      <c r="G105" s="19">
        <f t="shared" si="25"/>
        <v>4012.4970000000003</v>
      </c>
      <c r="H105" s="19">
        <f t="shared" si="26"/>
        <v>2404.5</v>
      </c>
      <c r="J105" s="23">
        <v>4458.33</v>
      </c>
      <c r="K105" s="19">
        <f t="shared" si="23"/>
        <v>2671.4313360000001</v>
      </c>
      <c r="L105" s="20">
        <v>0.40079999999999999</v>
      </c>
      <c r="M105" s="19">
        <f t="shared" si="27"/>
        <v>3343.7474999999999</v>
      </c>
      <c r="N105" s="19">
        <f t="shared" si="28"/>
        <v>2003.5735020000002</v>
      </c>
    </row>
    <row r="106" spans="1:14" x14ac:dyDescent="0.25">
      <c r="A106" s="25">
        <v>64109</v>
      </c>
      <c r="B106" s="22" t="s">
        <v>127</v>
      </c>
      <c r="C106" s="17">
        <f>'Зона 1'!C99</f>
        <v>0</v>
      </c>
      <c r="D106" s="19">
        <f t="shared" si="29"/>
        <v>3750</v>
      </c>
      <c r="E106" s="19">
        <f t="shared" si="24"/>
        <v>2138</v>
      </c>
      <c r="F106" s="20">
        <v>0.42980000000000002</v>
      </c>
      <c r="G106" s="19">
        <f t="shared" si="25"/>
        <v>2812.5</v>
      </c>
      <c r="H106" s="19">
        <f t="shared" si="26"/>
        <v>1603.5</v>
      </c>
      <c r="J106" s="23">
        <v>3125</v>
      </c>
      <c r="K106" s="19">
        <f t="shared" si="23"/>
        <v>1781.875</v>
      </c>
      <c r="L106" s="20">
        <v>0.42980000000000002</v>
      </c>
      <c r="M106" s="19">
        <f t="shared" si="27"/>
        <v>2343.75</v>
      </c>
      <c r="N106" s="19">
        <f t="shared" si="28"/>
        <v>1336.40625</v>
      </c>
    </row>
    <row r="107" spans="1:14" x14ac:dyDescent="0.25">
      <c r="A107" s="25">
        <v>64110</v>
      </c>
      <c r="B107" s="22" t="s">
        <v>128</v>
      </c>
      <c r="C107" s="17">
        <f>'Зона 1'!C100</f>
        <v>0</v>
      </c>
      <c r="D107" s="19">
        <f t="shared" si="29"/>
        <v>5889.9960000000001</v>
      </c>
      <c r="E107" s="19">
        <f t="shared" si="24"/>
        <v>3208</v>
      </c>
      <c r="F107" s="20">
        <v>0.45540000000000003</v>
      </c>
      <c r="G107" s="19">
        <f t="shared" si="25"/>
        <v>4417.4970000000003</v>
      </c>
      <c r="H107" s="19">
        <f t="shared" si="26"/>
        <v>2406</v>
      </c>
      <c r="J107" s="23">
        <v>4908.33</v>
      </c>
      <c r="K107" s="19">
        <f t="shared" si="23"/>
        <v>2673.0765179999999</v>
      </c>
      <c r="L107" s="20">
        <v>0.45540000000000003</v>
      </c>
      <c r="M107" s="19">
        <f t="shared" si="27"/>
        <v>3681.2474999999999</v>
      </c>
      <c r="N107" s="19">
        <f t="shared" si="28"/>
        <v>2004.8073884999999</v>
      </c>
    </row>
    <row r="108" spans="1:14" x14ac:dyDescent="0.25">
      <c r="A108" s="25">
        <v>64111</v>
      </c>
      <c r="B108" s="22" t="s">
        <v>129</v>
      </c>
      <c r="C108" s="17">
        <f>'Зона 1'!C101</f>
        <v>0</v>
      </c>
      <c r="D108" s="19">
        <f t="shared" si="29"/>
        <v>4800</v>
      </c>
      <c r="E108" s="19">
        <f t="shared" si="24"/>
        <v>3196</v>
      </c>
      <c r="F108" s="20">
        <v>0.33410000000000001</v>
      </c>
      <c r="G108" s="19">
        <f t="shared" si="25"/>
        <v>3600</v>
      </c>
      <c r="H108" s="19">
        <f t="shared" si="26"/>
        <v>2397</v>
      </c>
      <c r="J108" s="23">
        <v>4000</v>
      </c>
      <c r="K108" s="19">
        <f t="shared" si="23"/>
        <v>2663.6</v>
      </c>
      <c r="L108" s="20">
        <v>0.33410000000000001</v>
      </c>
      <c r="M108" s="19">
        <f t="shared" si="27"/>
        <v>3000</v>
      </c>
      <c r="N108" s="19">
        <f t="shared" si="28"/>
        <v>1997.6999999999998</v>
      </c>
    </row>
    <row r="109" spans="1:14" x14ac:dyDescent="0.25">
      <c r="A109" s="25">
        <v>64112</v>
      </c>
      <c r="B109" s="22" t="s">
        <v>130</v>
      </c>
      <c r="C109" s="17">
        <f>'Зона 1'!C102</f>
        <v>0</v>
      </c>
      <c r="D109" s="19">
        <f t="shared" si="29"/>
        <v>6450</v>
      </c>
      <c r="E109" s="19">
        <f t="shared" si="24"/>
        <v>3220</v>
      </c>
      <c r="F109" s="20">
        <v>0.50080000000000002</v>
      </c>
      <c r="G109" s="19">
        <f t="shared" si="25"/>
        <v>4837.5</v>
      </c>
      <c r="H109" s="19">
        <f t="shared" si="26"/>
        <v>2415</v>
      </c>
      <c r="J109" s="23">
        <v>5375</v>
      </c>
      <c r="K109" s="19">
        <f t="shared" si="23"/>
        <v>2683.2</v>
      </c>
      <c r="L109" s="20">
        <v>0.50080000000000002</v>
      </c>
      <c r="M109" s="19">
        <f t="shared" si="27"/>
        <v>4031.25</v>
      </c>
      <c r="N109" s="19">
        <f t="shared" si="28"/>
        <v>2012.3999999999999</v>
      </c>
    </row>
    <row r="110" spans="1:14" x14ac:dyDescent="0.25">
      <c r="A110" s="25">
        <v>64113</v>
      </c>
      <c r="B110" s="22" t="s">
        <v>131</v>
      </c>
      <c r="C110" s="17">
        <f>'Зона 1'!C103</f>
        <v>0</v>
      </c>
      <c r="D110" s="19">
        <f t="shared" si="29"/>
        <v>3750</v>
      </c>
      <c r="E110" s="19">
        <f t="shared" si="24"/>
        <v>2138</v>
      </c>
      <c r="F110" s="20">
        <v>0.42980000000000002</v>
      </c>
      <c r="G110" s="19">
        <f t="shared" si="25"/>
        <v>2812.5</v>
      </c>
      <c r="H110" s="19">
        <f t="shared" si="26"/>
        <v>1603.5</v>
      </c>
      <c r="J110" s="23">
        <v>3125</v>
      </c>
      <c r="K110" s="19">
        <f t="shared" si="23"/>
        <v>1781.875</v>
      </c>
      <c r="L110" s="20">
        <v>0.42980000000000002</v>
      </c>
      <c r="M110" s="19">
        <f t="shared" si="27"/>
        <v>2343.75</v>
      </c>
      <c r="N110" s="19">
        <f t="shared" si="28"/>
        <v>1336.40625</v>
      </c>
    </row>
    <row r="111" spans="1:14" x14ac:dyDescent="0.25">
      <c r="A111" s="25">
        <v>64114</v>
      </c>
      <c r="B111" s="22" t="s">
        <v>132</v>
      </c>
      <c r="C111" s="17">
        <f>'Зона 1'!C104</f>
        <v>0</v>
      </c>
      <c r="D111" s="19">
        <f t="shared" si="29"/>
        <v>5889.9960000000001</v>
      </c>
      <c r="E111" s="19">
        <f t="shared" si="24"/>
        <v>3208</v>
      </c>
      <c r="F111" s="20">
        <v>0.45540000000000003</v>
      </c>
      <c r="G111" s="19">
        <f t="shared" si="25"/>
        <v>4417.4970000000003</v>
      </c>
      <c r="H111" s="19">
        <f t="shared" si="26"/>
        <v>2406</v>
      </c>
      <c r="J111" s="23">
        <v>4908.33</v>
      </c>
      <c r="K111" s="19">
        <f t="shared" si="23"/>
        <v>2673.0765179999999</v>
      </c>
      <c r="L111" s="20">
        <v>0.45540000000000003</v>
      </c>
      <c r="M111" s="19">
        <f t="shared" si="27"/>
        <v>3681.2474999999999</v>
      </c>
      <c r="N111" s="19">
        <f t="shared" si="28"/>
        <v>2004.8073884999999</v>
      </c>
    </row>
    <row r="112" spans="1:14" x14ac:dyDescent="0.25">
      <c r="A112" s="25">
        <v>64115</v>
      </c>
      <c r="B112" s="22" t="s">
        <v>133</v>
      </c>
      <c r="C112" s="17">
        <f>'Зона 1'!C105</f>
        <v>0</v>
      </c>
      <c r="D112" s="19">
        <f t="shared" si="29"/>
        <v>6450</v>
      </c>
      <c r="E112" s="19">
        <f t="shared" si="24"/>
        <v>3220</v>
      </c>
      <c r="F112" s="20">
        <v>0.50080000000000002</v>
      </c>
      <c r="G112" s="19">
        <f t="shared" si="25"/>
        <v>4837.5</v>
      </c>
      <c r="H112" s="19">
        <f t="shared" si="26"/>
        <v>2415</v>
      </c>
      <c r="J112" s="23">
        <v>5375</v>
      </c>
      <c r="K112" s="19">
        <f t="shared" si="23"/>
        <v>2683.2</v>
      </c>
      <c r="L112" s="20">
        <v>0.50080000000000002</v>
      </c>
      <c r="M112" s="19">
        <f t="shared" si="27"/>
        <v>4031.25</v>
      </c>
      <c r="N112" s="19">
        <f t="shared" si="28"/>
        <v>2012.3999999999999</v>
      </c>
    </row>
    <row r="113" spans="1:14" x14ac:dyDescent="0.25">
      <c r="A113" s="25">
        <v>64116</v>
      </c>
      <c r="B113" s="22" t="s">
        <v>134</v>
      </c>
      <c r="C113" s="17">
        <f>'Зона 1'!C106</f>
        <v>0</v>
      </c>
      <c r="D113" s="19">
        <f t="shared" si="29"/>
        <v>12849.995999999999</v>
      </c>
      <c r="E113" s="19">
        <f t="shared" si="24"/>
        <v>8134</v>
      </c>
      <c r="F113" s="20">
        <v>0.36699999999999999</v>
      </c>
      <c r="G113" s="19">
        <f t="shared" si="25"/>
        <v>9637.4969999999994</v>
      </c>
      <c r="H113" s="19">
        <f t="shared" si="26"/>
        <v>6100.5</v>
      </c>
      <c r="J113" s="23">
        <v>10708.33</v>
      </c>
      <c r="K113" s="19">
        <f t="shared" si="23"/>
        <v>6778.3728900000006</v>
      </c>
      <c r="L113" s="20">
        <v>0.36699999999999999</v>
      </c>
      <c r="M113" s="19">
        <f t="shared" si="27"/>
        <v>8031.2474999999995</v>
      </c>
      <c r="N113" s="19">
        <f t="shared" si="28"/>
        <v>5083.7796675000009</v>
      </c>
    </row>
    <row r="114" spans="1:14" x14ac:dyDescent="0.25">
      <c r="A114" s="25">
        <v>64117</v>
      </c>
      <c r="B114" s="22" t="s">
        <v>135</v>
      </c>
      <c r="C114" s="17">
        <f>'Зона 1'!C107</f>
        <v>0</v>
      </c>
      <c r="D114" s="19">
        <f t="shared" si="29"/>
        <v>12849.995999999999</v>
      </c>
      <c r="E114" s="19">
        <f t="shared" si="24"/>
        <v>8134</v>
      </c>
      <c r="F114" s="20">
        <v>0.36699999999999999</v>
      </c>
      <c r="G114" s="19">
        <f t="shared" si="25"/>
        <v>9637.4969999999994</v>
      </c>
      <c r="H114" s="19">
        <f t="shared" si="26"/>
        <v>6100.5</v>
      </c>
      <c r="J114" s="23">
        <v>10708.33</v>
      </c>
      <c r="K114" s="19">
        <f t="shared" si="23"/>
        <v>6778.3728900000006</v>
      </c>
      <c r="L114" s="20">
        <v>0.36699999999999999</v>
      </c>
      <c r="M114" s="19">
        <f t="shared" si="27"/>
        <v>8031.2474999999995</v>
      </c>
      <c r="N114" s="19">
        <f t="shared" si="28"/>
        <v>5083.7796675000009</v>
      </c>
    </row>
    <row r="115" spans="1:14" x14ac:dyDescent="0.25">
      <c r="A115" s="25" t="s">
        <v>37</v>
      </c>
      <c r="B115" s="22" t="s">
        <v>124</v>
      </c>
      <c r="C115" s="17" t="e">
        <f>'Зона 1'!#REF!</f>
        <v>#REF!</v>
      </c>
      <c r="D115" s="19">
        <f t="shared" si="29"/>
        <v>4800</v>
      </c>
      <c r="E115" s="19">
        <f t="shared" si="24"/>
        <v>3196</v>
      </c>
      <c r="F115" s="20">
        <v>0.33410000000000001</v>
      </c>
      <c r="G115" s="19">
        <f t="shared" si="25"/>
        <v>3600</v>
      </c>
      <c r="H115" s="19">
        <f t="shared" si="26"/>
        <v>2397</v>
      </c>
      <c r="J115" s="23">
        <v>4000</v>
      </c>
      <c r="K115" s="19">
        <f t="shared" si="23"/>
        <v>2663.6</v>
      </c>
      <c r="L115" s="20">
        <v>0.33410000000000001</v>
      </c>
      <c r="M115" s="19">
        <f t="shared" si="27"/>
        <v>3000</v>
      </c>
      <c r="N115" s="19">
        <f t="shared" si="28"/>
        <v>1997.6999999999998</v>
      </c>
    </row>
    <row r="116" spans="1:14" x14ac:dyDescent="0.25">
      <c r="A116" s="25" t="s">
        <v>38</v>
      </c>
      <c r="B116" s="22" t="s">
        <v>136</v>
      </c>
      <c r="C116" s="17" t="e">
        <f>'Зона 1'!#REF!</f>
        <v>#REF!</v>
      </c>
      <c r="D116" s="19">
        <f t="shared" si="29"/>
        <v>4800</v>
      </c>
      <c r="E116" s="19">
        <f t="shared" si="24"/>
        <v>3196</v>
      </c>
      <c r="F116" s="20">
        <v>0.33410000000000001</v>
      </c>
      <c r="G116" s="19">
        <f t="shared" si="25"/>
        <v>3600</v>
      </c>
      <c r="H116" s="19">
        <f t="shared" si="26"/>
        <v>2397</v>
      </c>
      <c r="J116" s="23">
        <v>4000</v>
      </c>
      <c r="K116" s="19">
        <f t="shared" si="23"/>
        <v>2663.6</v>
      </c>
      <c r="L116" s="20">
        <v>0.33410000000000001</v>
      </c>
      <c r="M116" s="19">
        <f t="shared" si="27"/>
        <v>3000</v>
      </c>
      <c r="N116" s="19">
        <f t="shared" si="28"/>
        <v>1997.6999999999998</v>
      </c>
    </row>
    <row r="117" spans="1:14" x14ac:dyDescent="0.25">
      <c r="A117" s="25" t="s">
        <v>39</v>
      </c>
      <c r="B117" s="22" t="s">
        <v>137</v>
      </c>
      <c r="C117" s="17" t="e">
        <f>'Зона 1'!#REF!</f>
        <v>#REF!</v>
      </c>
      <c r="D117" s="19">
        <f t="shared" si="29"/>
        <v>9650.003999999999</v>
      </c>
      <c r="E117" s="19">
        <f t="shared" si="24"/>
        <v>8147</v>
      </c>
      <c r="F117" s="20">
        <v>0.15570000000000001</v>
      </c>
      <c r="G117" s="19">
        <f t="shared" si="25"/>
        <v>7237.5029999999988</v>
      </c>
      <c r="H117" s="19">
        <f t="shared" si="26"/>
        <v>6110.25</v>
      </c>
      <c r="J117" s="23">
        <v>8041.67</v>
      </c>
      <c r="K117" s="19">
        <f t="shared" si="23"/>
        <v>6789.5819810000003</v>
      </c>
      <c r="L117" s="20">
        <v>0.15570000000000001</v>
      </c>
      <c r="M117" s="19">
        <f t="shared" si="27"/>
        <v>6031.2525000000005</v>
      </c>
      <c r="N117" s="19">
        <f t="shared" si="28"/>
        <v>5092.1864857500004</v>
      </c>
    </row>
    <row r="118" spans="1:14" x14ac:dyDescent="0.25">
      <c r="A118" s="25" t="s">
        <v>40</v>
      </c>
      <c r="B118" s="22" t="s">
        <v>138</v>
      </c>
      <c r="C118" s="17">
        <f>'Зона 1'!C108</f>
        <v>0</v>
      </c>
      <c r="D118" s="19">
        <f t="shared" si="29"/>
        <v>12849.995999999999</v>
      </c>
      <c r="E118" s="19">
        <f t="shared" si="24"/>
        <v>8134</v>
      </c>
      <c r="F118" s="20">
        <v>0.36699999999999999</v>
      </c>
      <c r="G118" s="19">
        <f t="shared" si="25"/>
        <v>9637.4969999999994</v>
      </c>
      <c r="H118" s="19">
        <f t="shared" si="26"/>
        <v>6100.5</v>
      </c>
      <c r="J118" s="23">
        <v>10708.33</v>
      </c>
      <c r="K118" s="19">
        <f t="shared" si="23"/>
        <v>6778.3728900000006</v>
      </c>
      <c r="L118" s="20">
        <v>0.36699999999999999</v>
      </c>
      <c r="M118" s="19">
        <f t="shared" si="27"/>
        <v>8031.2474999999995</v>
      </c>
      <c r="N118" s="19">
        <f t="shared" si="28"/>
        <v>5083.7796675000009</v>
      </c>
    </row>
    <row r="119" spans="1:14" x14ac:dyDescent="0.25">
      <c r="A119" s="25" t="s">
        <v>41</v>
      </c>
      <c r="B119" s="22" t="s">
        <v>139</v>
      </c>
      <c r="C119" s="17">
        <f>'Зона 1'!C109</f>
        <v>0</v>
      </c>
      <c r="D119" s="19">
        <f t="shared" si="29"/>
        <v>12849.995999999999</v>
      </c>
      <c r="E119" s="19">
        <f t="shared" si="24"/>
        <v>8134</v>
      </c>
      <c r="F119" s="20">
        <v>0.36699999999999999</v>
      </c>
      <c r="G119" s="19">
        <f t="shared" si="25"/>
        <v>9637.4969999999994</v>
      </c>
      <c r="H119" s="19">
        <f t="shared" si="26"/>
        <v>6100.5</v>
      </c>
      <c r="J119" s="23">
        <v>10708.33</v>
      </c>
      <c r="K119" s="19">
        <f t="shared" si="23"/>
        <v>6778.3728900000006</v>
      </c>
      <c r="L119" s="20">
        <v>0.36699999999999999</v>
      </c>
      <c r="M119" s="19">
        <f t="shared" si="27"/>
        <v>8031.2474999999995</v>
      </c>
      <c r="N119" s="19">
        <f t="shared" si="28"/>
        <v>5083.7796675000009</v>
      </c>
    </row>
    <row r="120" spans="1:14" x14ac:dyDescent="0.25">
      <c r="A120" s="25" t="s">
        <v>42</v>
      </c>
      <c r="B120" s="22" t="s">
        <v>140</v>
      </c>
      <c r="C120" s="17" t="e">
        <f>'Зона 1'!#REF!</f>
        <v>#REF!</v>
      </c>
      <c r="D120" s="19">
        <f t="shared" si="29"/>
        <v>25689.996000000003</v>
      </c>
      <c r="E120" s="19">
        <f t="shared" si="24"/>
        <v>21407</v>
      </c>
      <c r="F120" s="20">
        <v>0.16669999999999999</v>
      </c>
      <c r="G120" s="19">
        <f t="shared" si="25"/>
        <v>19267.497000000003</v>
      </c>
      <c r="H120" s="19">
        <f t="shared" si="26"/>
        <v>16055.25</v>
      </c>
      <c r="J120" s="23">
        <v>21408.33</v>
      </c>
      <c r="K120" s="19">
        <f t="shared" si="23"/>
        <v>17839.561389000002</v>
      </c>
      <c r="L120" s="20">
        <v>0.16669999999999999</v>
      </c>
      <c r="M120" s="19">
        <f t="shared" si="27"/>
        <v>16056.247500000001</v>
      </c>
      <c r="N120" s="19">
        <f t="shared" si="28"/>
        <v>13379.671041750002</v>
      </c>
    </row>
    <row r="121" spans="1:14" x14ac:dyDescent="0.25">
      <c r="A121" s="25" t="s">
        <v>43</v>
      </c>
      <c r="B121" s="22" t="s">
        <v>141</v>
      </c>
      <c r="C121" s="17">
        <f>'Зона 1'!C110</f>
        <v>0</v>
      </c>
      <c r="D121" s="19">
        <f t="shared" si="29"/>
        <v>5790</v>
      </c>
      <c r="E121" s="19">
        <f t="shared" si="24"/>
        <v>3212</v>
      </c>
      <c r="F121" s="20">
        <v>0.44529999999999997</v>
      </c>
      <c r="G121" s="19">
        <f t="shared" si="25"/>
        <v>4342.5</v>
      </c>
      <c r="H121" s="19">
        <f t="shared" si="26"/>
        <v>2409</v>
      </c>
      <c r="J121" s="23">
        <v>4825</v>
      </c>
      <c r="K121" s="19">
        <f t="shared" si="23"/>
        <v>2676.4275000000002</v>
      </c>
      <c r="L121" s="20">
        <v>0.44529999999999997</v>
      </c>
      <c r="M121" s="19">
        <f t="shared" si="27"/>
        <v>3618.75</v>
      </c>
      <c r="N121" s="19">
        <f t="shared" si="28"/>
        <v>2007.3206250000003</v>
      </c>
    </row>
    <row r="122" spans="1:14" x14ac:dyDescent="0.25">
      <c r="A122" s="25" t="s">
        <v>44</v>
      </c>
      <c r="B122" s="22" t="s">
        <v>142</v>
      </c>
      <c r="C122" s="17">
        <f>'Зона 1'!C111</f>
        <v>0</v>
      </c>
      <c r="D122" s="19">
        <f t="shared" si="29"/>
        <v>9650.003999999999</v>
      </c>
      <c r="E122" s="19">
        <f t="shared" si="24"/>
        <v>8147</v>
      </c>
      <c r="F122" s="20">
        <v>0.15570000000000001</v>
      </c>
      <c r="G122" s="19">
        <f t="shared" si="25"/>
        <v>7237.5029999999988</v>
      </c>
      <c r="H122" s="19">
        <f t="shared" si="26"/>
        <v>6110.25</v>
      </c>
      <c r="J122" s="23">
        <v>8041.67</v>
      </c>
      <c r="K122" s="19">
        <f t="shared" si="23"/>
        <v>6789.5819810000003</v>
      </c>
      <c r="L122" s="20">
        <v>0.15570000000000001</v>
      </c>
      <c r="M122" s="19">
        <f t="shared" si="27"/>
        <v>6031.2525000000005</v>
      </c>
      <c r="N122" s="19">
        <f t="shared" si="28"/>
        <v>5092.1864857500004</v>
      </c>
    </row>
    <row r="123" spans="1:14" x14ac:dyDescent="0.25">
      <c r="A123" s="25" t="s">
        <v>45</v>
      </c>
      <c r="B123" s="22" t="s">
        <v>143</v>
      </c>
      <c r="C123" s="17">
        <f>'Зона 1'!C112</f>
        <v>0</v>
      </c>
      <c r="D123" s="19">
        <f t="shared" si="29"/>
        <v>4800</v>
      </c>
      <c r="E123" s="19">
        <f t="shared" si="24"/>
        <v>3196</v>
      </c>
      <c r="F123" s="20">
        <v>0.33410000000000001</v>
      </c>
      <c r="G123" s="19">
        <f t="shared" si="25"/>
        <v>3600</v>
      </c>
      <c r="H123" s="19">
        <f t="shared" si="26"/>
        <v>2397</v>
      </c>
      <c r="J123" s="23">
        <v>4000</v>
      </c>
      <c r="K123" s="19">
        <f t="shared" si="23"/>
        <v>2663.6</v>
      </c>
      <c r="L123" s="20">
        <v>0.33410000000000001</v>
      </c>
      <c r="M123" s="19">
        <f t="shared" si="27"/>
        <v>3000</v>
      </c>
      <c r="N123" s="19">
        <f t="shared" si="28"/>
        <v>1997.6999999999998</v>
      </c>
    </row>
    <row r="124" spans="1:14" x14ac:dyDescent="0.25">
      <c r="A124" s="25" t="s">
        <v>46</v>
      </c>
      <c r="B124" s="22" t="s">
        <v>144</v>
      </c>
      <c r="C124" s="17" t="e">
        <f>'Зона 1'!#REF!</f>
        <v>#REF!</v>
      </c>
      <c r="D124" s="19">
        <f t="shared" si="29"/>
        <v>3200.0039999999999</v>
      </c>
      <c r="E124" s="19">
        <f t="shared" si="24"/>
        <v>2130</v>
      </c>
      <c r="F124" s="20">
        <v>0.33439999999999998</v>
      </c>
      <c r="G124" s="19">
        <f t="shared" si="25"/>
        <v>2400.0029999999997</v>
      </c>
      <c r="H124" s="19">
        <f t="shared" si="26"/>
        <v>1597.5</v>
      </c>
      <c r="J124" s="23">
        <v>2666.67</v>
      </c>
      <c r="K124" s="19">
        <f t="shared" si="23"/>
        <v>1774.9355520000001</v>
      </c>
      <c r="L124" s="20">
        <v>0.33439999999999998</v>
      </c>
      <c r="M124" s="19">
        <f t="shared" si="27"/>
        <v>2000.0025000000001</v>
      </c>
      <c r="N124" s="19">
        <f t="shared" si="28"/>
        <v>1331.2016640000002</v>
      </c>
    </row>
    <row r="125" spans="1:14" x14ac:dyDescent="0.25">
      <c r="A125" s="25" t="s">
        <v>47</v>
      </c>
      <c r="B125" s="22" t="s">
        <v>145</v>
      </c>
      <c r="C125" s="17" t="e">
        <f>'Зона 1'!#REF!</f>
        <v>#REF!</v>
      </c>
      <c r="D125" s="19">
        <f t="shared" si="29"/>
        <v>9650.003999999999</v>
      </c>
      <c r="E125" s="19">
        <f t="shared" si="24"/>
        <v>8147</v>
      </c>
      <c r="F125" s="20">
        <v>0.15570000000000001</v>
      </c>
      <c r="G125" s="19">
        <f t="shared" si="25"/>
        <v>7237.5029999999988</v>
      </c>
      <c r="H125" s="19">
        <f t="shared" si="26"/>
        <v>6110.25</v>
      </c>
      <c r="J125" s="23">
        <v>8041.67</v>
      </c>
      <c r="K125" s="19">
        <f t="shared" si="23"/>
        <v>6789.5819810000003</v>
      </c>
      <c r="L125" s="20">
        <v>0.15570000000000001</v>
      </c>
      <c r="M125" s="19">
        <f t="shared" si="27"/>
        <v>6031.2525000000005</v>
      </c>
      <c r="N125" s="19">
        <f t="shared" si="28"/>
        <v>5092.1864857500004</v>
      </c>
    </row>
    <row r="126" spans="1:14" x14ac:dyDescent="0.25">
      <c r="A126" s="25" t="s">
        <v>48</v>
      </c>
      <c r="B126" s="22" t="s">
        <v>146</v>
      </c>
      <c r="C126" s="17">
        <f>'Зона 1'!C113</f>
        <v>0</v>
      </c>
      <c r="D126" s="19">
        <f t="shared" si="29"/>
        <v>12849.995999999999</v>
      </c>
      <c r="E126" s="19">
        <f t="shared" si="24"/>
        <v>8134</v>
      </c>
      <c r="F126" s="20">
        <v>0.36699999999999999</v>
      </c>
      <c r="G126" s="19">
        <f t="shared" si="25"/>
        <v>9637.4969999999994</v>
      </c>
      <c r="H126" s="19">
        <f t="shared" si="26"/>
        <v>6100.5</v>
      </c>
      <c r="J126" s="23">
        <v>10708.33</v>
      </c>
      <c r="K126" s="19">
        <f t="shared" si="23"/>
        <v>6778.3728900000006</v>
      </c>
      <c r="L126" s="20">
        <v>0.36699999999999999</v>
      </c>
      <c r="M126" s="19">
        <f t="shared" si="27"/>
        <v>8031.2474999999995</v>
      </c>
      <c r="N126" s="19">
        <f t="shared" si="28"/>
        <v>5083.7796675000009</v>
      </c>
    </row>
    <row r="127" spans="1:14" x14ac:dyDescent="0.25">
      <c r="A127" s="25" t="s">
        <v>49</v>
      </c>
      <c r="B127" s="22" t="s">
        <v>147</v>
      </c>
      <c r="C127" s="17">
        <f>'Зона 1'!C114</f>
        <v>0</v>
      </c>
      <c r="D127" s="19">
        <f t="shared" si="29"/>
        <v>12849.995999999999</v>
      </c>
      <c r="E127" s="19">
        <f t="shared" si="24"/>
        <v>8134</v>
      </c>
      <c r="F127" s="20">
        <v>0.36699999999999999</v>
      </c>
      <c r="G127" s="19">
        <f t="shared" si="25"/>
        <v>9637.4969999999994</v>
      </c>
      <c r="H127" s="19">
        <f t="shared" si="26"/>
        <v>6100.5</v>
      </c>
      <c r="J127" s="23">
        <v>10708.33</v>
      </c>
      <c r="K127" s="19">
        <f t="shared" si="23"/>
        <v>6778.3728900000006</v>
      </c>
      <c r="L127" s="20">
        <v>0.36699999999999999</v>
      </c>
      <c r="M127" s="19">
        <f t="shared" si="27"/>
        <v>8031.2474999999995</v>
      </c>
      <c r="N127" s="19">
        <f t="shared" si="28"/>
        <v>5083.7796675000009</v>
      </c>
    </row>
    <row r="128" spans="1:14" x14ac:dyDescent="0.25">
      <c r="A128" s="25" t="s">
        <v>50</v>
      </c>
      <c r="B128" s="22" t="s">
        <v>148</v>
      </c>
      <c r="C128" s="17" t="e">
        <f>'Зона 1'!#REF!</f>
        <v>#REF!</v>
      </c>
      <c r="D128" s="19">
        <f t="shared" si="29"/>
        <v>12849.995999999999</v>
      </c>
      <c r="E128" s="19">
        <f t="shared" si="24"/>
        <v>8134</v>
      </c>
      <c r="F128" s="20">
        <v>0.36699999999999999</v>
      </c>
      <c r="G128" s="19">
        <f t="shared" si="25"/>
        <v>9637.4969999999994</v>
      </c>
      <c r="H128" s="19">
        <f t="shared" si="26"/>
        <v>6100.5</v>
      </c>
      <c r="J128" s="23">
        <v>10708.33</v>
      </c>
      <c r="K128" s="19">
        <f t="shared" si="23"/>
        <v>6778.3728900000006</v>
      </c>
      <c r="L128" s="20">
        <v>0.36699999999999999</v>
      </c>
      <c r="M128" s="19">
        <f t="shared" si="27"/>
        <v>8031.2474999999995</v>
      </c>
      <c r="N128" s="19">
        <f t="shared" si="28"/>
        <v>5083.7796675000009</v>
      </c>
    </row>
    <row r="129" spans="1:14" x14ac:dyDescent="0.25">
      <c r="A129" s="25" t="s">
        <v>51</v>
      </c>
      <c r="B129" s="22" t="s">
        <v>149</v>
      </c>
      <c r="C129" s="17" t="e">
        <f>'Зона 1'!#REF!</f>
        <v>#REF!</v>
      </c>
      <c r="D129" s="19">
        <f t="shared" si="29"/>
        <v>4800</v>
      </c>
      <c r="E129" s="19">
        <f t="shared" si="24"/>
        <v>3196</v>
      </c>
      <c r="F129" s="20">
        <v>0.33410000000000001</v>
      </c>
      <c r="G129" s="19">
        <f t="shared" si="25"/>
        <v>3600</v>
      </c>
      <c r="H129" s="19">
        <f t="shared" si="26"/>
        <v>2397</v>
      </c>
      <c r="J129" s="23">
        <v>4000</v>
      </c>
      <c r="K129" s="19">
        <f t="shared" si="23"/>
        <v>2663.6</v>
      </c>
      <c r="L129" s="20">
        <v>0.33410000000000001</v>
      </c>
      <c r="M129" s="19">
        <f t="shared" si="27"/>
        <v>3000</v>
      </c>
      <c r="N129" s="19">
        <f t="shared" si="28"/>
        <v>1997.6999999999998</v>
      </c>
    </row>
    <row r="130" spans="1:14" x14ac:dyDescent="0.25">
      <c r="A130" s="25" t="s">
        <v>52</v>
      </c>
      <c r="B130" s="22" t="s">
        <v>150</v>
      </c>
      <c r="C130" s="17" t="e">
        <f>'Зона 1'!#REF!</f>
        <v>#REF!</v>
      </c>
      <c r="D130" s="19">
        <f t="shared" si="29"/>
        <v>3950.0039999999999</v>
      </c>
      <c r="E130" s="19">
        <f t="shared" si="24"/>
        <v>3201</v>
      </c>
      <c r="F130" s="20">
        <v>0.18970000000000001</v>
      </c>
      <c r="G130" s="19">
        <f t="shared" si="25"/>
        <v>2962.5029999999997</v>
      </c>
      <c r="H130" s="19">
        <f t="shared" si="26"/>
        <v>2400.75</v>
      </c>
      <c r="J130" s="23">
        <v>3291.67</v>
      </c>
      <c r="K130" s="19">
        <f t="shared" si="23"/>
        <v>2667.2402010000001</v>
      </c>
      <c r="L130" s="20">
        <v>0.18970000000000001</v>
      </c>
      <c r="M130" s="19">
        <f t="shared" si="27"/>
        <v>2468.7525000000001</v>
      </c>
      <c r="N130" s="19">
        <f t="shared" si="28"/>
        <v>2000.4301507499999</v>
      </c>
    </row>
    <row r="131" spans="1:14" x14ac:dyDescent="0.25">
      <c r="A131" s="25" t="s">
        <v>53</v>
      </c>
      <c r="B131" s="22" t="s">
        <v>151</v>
      </c>
      <c r="C131" s="17" t="e">
        <f>'Зона 1'!#REF!</f>
        <v>#REF!</v>
      </c>
      <c r="D131" s="19">
        <f t="shared" si="29"/>
        <v>3200.0039999999999</v>
      </c>
      <c r="E131" s="19">
        <f t="shared" si="24"/>
        <v>2130</v>
      </c>
      <c r="F131" s="20">
        <v>0.33439999999999998</v>
      </c>
      <c r="G131" s="19">
        <f t="shared" si="25"/>
        <v>2400.0029999999997</v>
      </c>
      <c r="H131" s="19">
        <f t="shared" si="26"/>
        <v>1597.5</v>
      </c>
      <c r="J131" s="23">
        <v>2666.67</v>
      </c>
      <c r="K131" s="19">
        <f t="shared" si="23"/>
        <v>1774.9355520000001</v>
      </c>
      <c r="L131" s="20">
        <v>0.33439999999999998</v>
      </c>
      <c r="M131" s="19">
        <f t="shared" si="27"/>
        <v>2000.0025000000001</v>
      </c>
      <c r="N131" s="19">
        <f t="shared" si="28"/>
        <v>1331.2016640000002</v>
      </c>
    </row>
    <row r="132" spans="1:14" x14ac:dyDescent="0.25">
      <c r="A132" s="25" t="s">
        <v>54</v>
      </c>
      <c r="B132" s="22" t="s">
        <v>152</v>
      </c>
      <c r="C132" s="17" t="e">
        <f>'Зона 1'!#REF!</f>
        <v>#REF!</v>
      </c>
      <c r="D132" s="19">
        <f t="shared" si="29"/>
        <v>12849.995999999999</v>
      </c>
      <c r="E132" s="19">
        <f t="shared" si="24"/>
        <v>8134</v>
      </c>
      <c r="F132" s="20">
        <v>0.36699999999999999</v>
      </c>
      <c r="G132" s="19">
        <f t="shared" si="25"/>
        <v>9637.4969999999994</v>
      </c>
      <c r="H132" s="19">
        <f t="shared" si="26"/>
        <v>6100.5</v>
      </c>
      <c r="J132" s="23">
        <v>10708.33</v>
      </c>
      <c r="K132" s="19">
        <f t="shared" si="23"/>
        <v>6778.3728900000006</v>
      </c>
      <c r="L132" s="20">
        <v>0.36699999999999999</v>
      </c>
      <c r="M132" s="19">
        <f t="shared" si="27"/>
        <v>8031.2474999999995</v>
      </c>
      <c r="N132" s="19">
        <f t="shared" si="28"/>
        <v>5083.7796675000009</v>
      </c>
    </row>
    <row r="133" spans="1:14" x14ac:dyDescent="0.25">
      <c r="A133" s="25" t="s">
        <v>55</v>
      </c>
      <c r="B133" s="22" t="s">
        <v>153</v>
      </c>
      <c r="C133" s="17" t="e">
        <f>'Зона 1'!#REF!</f>
        <v>#REF!</v>
      </c>
      <c r="D133" s="19">
        <f t="shared" si="29"/>
        <v>9650.003999999999</v>
      </c>
      <c r="E133" s="19">
        <f t="shared" si="24"/>
        <v>8147</v>
      </c>
      <c r="F133" s="20">
        <v>0.15570000000000001</v>
      </c>
      <c r="G133" s="19">
        <f t="shared" si="25"/>
        <v>7237.5029999999988</v>
      </c>
      <c r="H133" s="19">
        <f t="shared" si="26"/>
        <v>6110.25</v>
      </c>
      <c r="J133" s="23">
        <v>8041.67</v>
      </c>
      <c r="K133" s="19">
        <f t="shared" ref="K133:K149" si="30">J133-(J133*L133)</f>
        <v>6789.5819810000003</v>
      </c>
      <c r="L133" s="20">
        <v>0.15570000000000001</v>
      </c>
      <c r="M133" s="19">
        <f t="shared" si="27"/>
        <v>6031.2525000000005</v>
      </c>
      <c r="N133" s="19">
        <f t="shared" si="28"/>
        <v>5092.1864857500004</v>
      </c>
    </row>
    <row r="134" spans="1:14" x14ac:dyDescent="0.25">
      <c r="A134" s="25" t="s">
        <v>56</v>
      </c>
      <c r="B134" s="22" t="s">
        <v>154</v>
      </c>
      <c r="C134" s="17">
        <f>'Зона 1'!C115</f>
        <v>0</v>
      </c>
      <c r="D134" s="19">
        <f t="shared" si="29"/>
        <v>9650.003999999999</v>
      </c>
      <c r="E134" s="19">
        <f t="shared" si="24"/>
        <v>8147</v>
      </c>
      <c r="F134" s="20">
        <v>0.15570000000000001</v>
      </c>
      <c r="G134" s="19">
        <f t="shared" si="25"/>
        <v>7237.5029999999988</v>
      </c>
      <c r="H134" s="19">
        <f t="shared" si="26"/>
        <v>6110.25</v>
      </c>
      <c r="J134" s="23">
        <v>8041.67</v>
      </c>
      <c r="K134" s="19">
        <f t="shared" si="30"/>
        <v>6789.5819810000003</v>
      </c>
      <c r="L134" s="20">
        <v>0.15570000000000001</v>
      </c>
      <c r="M134" s="19">
        <f t="shared" si="27"/>
        <v>6031.2525000000005</v>
      </c>
      <c r="N134" s="19">
        <f t="shared" si="28"/>
        <v>5092.1864857500004</v>
      </c>
    </row>
    <row r="135" spans="1:14" x14ac:dyDescent="0.25">
      <c r="A135" s="25" t="s">
        <v>57</v>
      </c>
      <c r="B135" s="22" t="s">
        <v>155</v>
      </c>
      <c r="C135" s="17" t="e">
        <f>'Зона 1'!#REF!</f>
        <v>#REF!</v>
      </c>
      <c r="D135" s="19">
        <f t="shared" si="29"/>
        <v>3950.0039999999999</v>
      </c>
      <c r="E135" s="19">
        <f t="shared" si="24"/>
        <v>3201</v>
      </c>
      <c r="F135" s="20">
        <v>0.18970000000000001</v>
      </c>
      <c r="G135" s="19">
        <f t="shared" si="25"/>
        <v>2962.5029999999997</v>
      </c>
      <c r="H135" s="19">
        <f t="shared" si="26"/>
        <v>2400.75</v>
      </c>
      <c r="J135" s="23">
        <v>3291.67</v>
      </c>
      <c r="K135" s="19">
        <f t="shared" si="30"/>
        <v>2667.2402010000001</v>
      </c>
      <c r="L135" s="20">
        <v>0.18970000000000001</v>
      </c>
      <c r="M135" s="19">
        <f t="shared" si="27"/>
        <v>2468.7525000000001</v>
      </c>
      <c r="N135" s="19">
        <f t="shared" si="28"/>
        <v>2000.4301507499999</v>
      </c>
    </row>
    <row r="136" spans="1:14" x14ac:dyDescent="0.25">
      <c r="A136" s="25"/>
      <c r="B136" s="22"/>
      <c r="C136" s="17">
        <f>'Зона 1'!C116</f>
        <v>0</v>
      </c>
      <c r="D136" s="19"/>
      <c r="E136" s="19">
        <f t="shared" si="24"/>
        <v>0</v>
      </c>
      <c r="F136" s="20"/>
      <c r="G136" s="19"/>
      <c r="H136" s="19"/>
      <c r="J136" s="23"/>
      <c r="K136" s="19"/>
      <c r="L136" s="20"/>
      <c r="M136" s="19"/>
      <c r="N136" s="19"/>
    </row>
    <row r="137" spans="1:14" x14ac:dyDescent="0.25">
      <c r="A137" s="25">
        <v>63533</v>
      </c>
      <c r="B137" s="22" t="s">
        <v>156</v>
      </c>
      <c r="C137" s="17" t="e">
        <f>'Зона 1'!#REF!</f>
        <v>#REF!</v>
      </c>
      <c r="D137" s="19">
        <f t="shared" ref="D137:D149" si="31">J137*1.2</f>
        <v>24489.996000000003</v>
      </c>
      <c r="E137" s="19">
        <f t="shared" si="24"/>
        <v>21387</v>
      </c>
      <c r="F137" s="20">
        <v>0.12670000000000001</v>
      </c>
      <c r="G137" s="19">
        <f t="shared" ref="G137:G149" si="32">D137*(1-$C$2)</f>
        <v>18367.497000000003</v>
      </c>
      <c r="H137" s="19">
        <f t="shared" ref="H137:H149" si="33">E137*(1-$C$2)</f>
        <v>16040.25</v>
      </c>
      <c r="J137" s="23">
        <v>20408.330000000002</v>
      </c>
      <c r="K137" s="19">
        <f t="shared" si="30"/>
        <v>17822.594589</v>
      </c>
      <c r="L137" s="20">
        <v>0.12670000000000001</v>
      </c>
      <c r="M137" s="19">
        <f t="shared" ref="M137:M149" si="34">J137*(1-$C$2)</f>
        <v>15306.247500000001</v>
      </c>
      <c r="N137" s="19">
        <f t="shared" ref="N137:N149" si="35">K137*(1-$C$2)</f>
        <v>13366.94594175</v>
      </c>
    </row>
    <row r="138" spans="1:14" x14ac:dyDescent="0.25">
      <c r="A138" s="25">
        <v>64229</v>
      </c>
      <c r="B138" s="22" t="s">
        <v>157</v>
      </c>
      <c r="C138" s="17">
        <f>'Зона 1'!C117</f>
        <v>0</v>
      </c>
      <c r="D138" s="19">
        <f t="shared" si="31"/>
        <v>21390</v>
      </c>
      <c r="E138" s="19">
        <f t="shared" si="24"/>
        <v>19251</v>
      </c>
      <c r="F138" s="20">
        <v>0.1</v>
      </c>
      <c r="G138" s="19">
        <f t="shared" si="32"/>
        <v>16042.5</v>
      </c>
      <c r="H138" s="19">
        <f t="shared" si="33"/>
        <v>14438.25</v>
      </c>
      <c r="J138" s="23">
        <v>17825</v>
      </c>
      <c r="K138" s="19">
        <f t="shared" si="30"/>
        <v>16042.5</v>
      </c>
      <c r="L138" s="20">
        <v>0.1</v>
      </c>
      <c r="M138" s="19">
        <f t="shared" si="34"/>
        <v>13368.75</v>
      </c>
      <c r="N138" s="19">
        <f t="shared" si="35"/>
        <v>12031.875</v>
      </c>
    </row>
    <row r="139" spans="1:14" x14ac:dyDescent="0.25">
      <c r="A139" s="25">
        <v>64230</v>
      </c>
      <c r="B139" s="22" t="s">
        <v>158</v>
      </c>
      <c r="C139" s="17">
        <f>'Зона 1'!C118</f>
        <v>0</v>
      </c>
      <c r="D139" s="19">
        <f t="shared" si="31"/>
        <v>24090</v>
      </c>
      <c r="E139" s="19">
        <f t="shared" si="24"/>
        <v>19913</v>
      </c>
      <c r="F139" s="20">
        <v>0.1734</v>
      </c>
      <c r="G139" s="19">
        <f t="shared" si="32"/>
        <v>18067.5</v>
      </c>
      <c r="H139" s="19">
        <f t="shared" si="33"/>
        <v>14934.75</v>
      </c>
      <c r="J139" s="23">
        <v>20075</v>
      </c>
      <c r="K139" s="19">
        <f t="shared" si="30"/>
        <v>16593.994999999999</v>
      </c>
      <c r="L139" s="20">
        <v>0.1734</v>
      </c>
      <c r="M139" s="19">
        <f t="shared" si="34"/>
        <v>15056.25</v>
      </c>
      <c r="N139" s="19">
        <f t="shared" si="35"/>
        <v>12445.49625</v>
      </c>
    </row>
    <row r="140" spans="1:14" x14ac:dyDescent="0.25">
      <c r="A140" s="25">
        <v>64231</v>
      </c>
      <c r="B140" s="22" t="s">
        <v>159</v>
      </c>
      <c r="C140" s="17">
        <f>'Зона 1'!C119</f>
        <v>0</v>
      </c>
      <c r="D140" s="19">
        <f t="shared" si="31"/>
        <v>22490.003999999997</v>
      </c>
      <c r="E140" s="19">
        <f t="shared" si="24"/>
        <v>20347</v>
      </c>
      <c r="F140" s="20">
        <v>9.5299999999999996E-2</v>
      </c>
      <c r="G140" s="19">
        <f t="shared" si="32"/>
        <v>16867.502999999997</v>
      </c>
      <c r="H140" s="19">
        <f t="shared" si="33"/>
        <v>15260.25</v>
      </c>
      <c r="J140" s="23">
        <v>18741.669999999998</v>
      </c>
      <c r="K140" s="19">
        <f t="shared" si="30"/>
        <v>16955.588849</v>
      </c>
      <c r="L140" s="20">
        <v>9.5299999999999996E-2</v>
      </c>
      <c r="M140" s="19">
        <f t="shared" si="34"/>
        <v>14056.252499999999</v>
      </c>
      <c r="N140" s="19">
        <f t="shared" si="35"/>
        <v>12716.69163675</v>
      </c>
    </row>
    <row r="141" spans="1:14" x14ac:dyDescent="0.25">
      <c r="A141" s="25">
        <v>64232</v>
      </c>
      <c r="B141" s="22" t="s">
        <v>160</v>
      </c>
      <c r="C141" s="17">
        <f>'Зона 1'!C120</f>
        <v>0</v>
      </c>
      <c r="D141" s="19">
        <f t="shared" si="31"/>
        <v>24590.003999999997</v>
      </c>
      <c r="E141" s="19">
        <f t="shared" si="24"/>
        <v>20953</v>
      </c>
      <c r="F141" s="20">
        <v>0.1479</v>
      </c>
      <c r="G141" s="19">
        <f t="shared" si="32"/>
        <v>18442.502999999997</v>
      </c>
      <c r="H141" s="19">
        <f t="shared" si="33"/>
        <v>15714.75</v>
      </c>
      <c r="J141" s="23">
        <v>20491.669999999998</v>
      </c>
      <c r="K141" s="19">
        <f t="shared" si="30"/>
        <v>17460.952007</v>
      </c>
      <c r="L141" s="20">
        <v>0.1479</v>
      </c>
      <c r="M141" s="19">
        <f t="shared" si="34"/>
        <v>15368.752499999999</v>
      </c>
      <c r="N141" s="19">
        <f t="shared" si="35"/>
        <v>13095.71400525</v>
      </c>
    </row>
    <row r="142" spans="1:14" x14ac:dyDescent="0.25">
      <c r="A142" s="25">
        <v>64074</v>
      </c>
      <c r="B142" s="22" t="s">
        <v>161</v>
      </c>
      <c r="C142" s="17">
        <f>'Зона 1'!C121</f>
        <v>0</v>
      </c>
      <c r="D142" s="19">
        <f t="shared" si="31"/>
        <v>26750.003999999997</v>
      </c>
      <c r="E142" s="19">
        <f t="shared" si="24"/>
        <v>24610</v>
      </c>
      <c r="F142" s="20">
        <v>0.08</v>
      </c>
      <c r="G142" s="19">
        <f t="shared" si="32"/>
        <v>20062.502999999997</v>
      </c>
      <c r="H142" s="19">
        <f t="shared" si="33"/>
        <v>18457.5</v>
      </c>
      <c r="J142" s="23">
        <v>22291.67</v>
      </c>
      <c r="K142" s="19">
        <f t="shared" si="30"/>
        <v>20508.3364</v>
      </c>
      <c r="L142" s="20">
        <v>0.08</v>
      </c>
      <c r="M142" s="19">
        <f t="shared" si="34"/>
        <v>16718.752499999999</v>
      </c>
      <c r="N142" s="19">
        <f t="shared" si="35"/>
        <v>15381.2523</v>
      </c>
    </row>
    <row r="143" spans="1:14" x14ac:dyDescent="0.25">
      <c r="A143" s="25">
        <v>64119</v>
      </c>
      <c r="B143" s="22" t="s">
        <v>162</v>
      </c>
      <c r="C143" s="17">
        <f>'Зона 1'!C122</f>
        <v>0</v>
      </c>
      <c r="D143" s="19">
        <f t="shared" si="31"/>
        <v>24590.003999999997</v>
      </c>
      <c r="E143" s="19">
        <f t="shared" si="24"/>
        <v>23520</v>
      </c>
      <c r="F143" s="20">
        <v>4.3499999999999997E-2</v>
      </c>
      <c r="G143" s="19">
        <f t="shared" si="32"/>
        <v>18442.502999999997</v>
      </c>
      <c r="H143" s="19">
        <f t="shared" si="33"/>
        <v>17640</v>
      </c>
      <c r="J143" s="23">
        <v>20491.669999999998</v>
      </c>
      <c r="K143" s="19">
        <f t="shared" si="30"/>
        <v>19600.282354999999</v>
      </c>
      <c r="L143" s="20">
        <v>4.3499999999999997E-2</v>
      </c>
      <c r="M143" s="19">
        <f t="shared" si="34"/>
        <v>15368.752499999999</v>
      </c>
      <c r="N143" s="19">
        <f t="shared" si="35"/>
        <v>14700.211766249999</v>
      </c>
    </row>
    <row r="144" spans="1:14" x14ac:dyDescent="0.25">
      <c r="A144" s="25">
        <v>64120</v>
      </c>
      <c r="B144" s="22" t="s">
        <v>163</v>
      </c>
      <c r="C144" s="17">
        <f>'Зона 1'!C123</f>
        <v>0</v>
      </c>
      <c r="D144" s="19">
        <f t="shared" si="31"/>
        <v>26750.003999999997</v>
      </c>
      <c r="E144" s="19">
        <f t="shared" si="24"/>
        <v>24610</v>
      </c>
      <c r="F144" s="20">
        <v>0.08</v>
      </c>
      <c r="G144" s="19">
        <f t="shared" si="32"/>
        <v>20062.502999999997</v>
      </c>
      <c r="H144" s="19">
        <f t="shared" si="33"/>
        <v>18457.5</v>
      </c>
      <c r="J144" s="23">
        <v>22291.67</v>
      </c>
      <c r="K144" s="19">
        <f t="shared" si="30"/>
        <v>20508.3364</v>
      </c>
      <c r="L144" s="20">
        <v>0.08</v>
      </c>
      <c r="M144" s="19">
        <f t="shared" si="34"/>
        <v>16718.752499999999</v>
      </c>
      <c r="N144" s="19">
        <f t="shared" si="35"/>
        <v>15381.2523</v>
      </c>
    </row>
    <row r="145" spans="1:14" x14ac:dyDescent="0.25">
      <c r="A145" s="25">
        <v>64121</v>
      </c>
      <c r="B145" s="22" t="s">
        <v>164</v>
      </c>
      <c r="C145" s="17">
        <f>'Зона 1'!C124</f>
        <v>0</v>
      </c>
      <c r="D145" s="19">
        <f t="shared" si="31"/>
        <v>28890</v>
      </c>
      <c r="E145" s="19">
        <f t="shared" si="24"/>
        <v>25677</v>
      </c>
      <c r="F145" s="20">
        <v>0.11119999999999999</v>
      </c>
      <c r="G145" s="19">
        <f t="shared" si="32"/>
        <v>21667.5</v>
      </c>
      <c r="H145" s="19">
        <f t="shared" si="33"/>
        <v>19257.75</v>
      </c>
      <c r="J145" s="23">
        <v>24075</v>
      </c>
      <c r="K145" s="19">
        <f t="shared" si="30"/>
        <v>21397.86</v>
      </c>
      <c r="L145" s="20">
        <v>0.11119999999999999</v>
      </c>
      <c r="M145" s="19">
        <f t="shared" si="34"/>
        <v>18056.25</v>
      </c>
      <c r="N145" s="19">
        <f t="shared" si="35"/>
        <v>16048.395</v>
      </c>
    </row>
    <row r="146" spans="1:14" x14ac:dyDescent="0.25">
      <c r="A146" s="25">
        <v>64122</v>
      </c>
      <c r="B146" s="22" t="s">
        <v>165</v>
      </c>
      <c r="C146" s="17">
        <f>'Зона 1'!C125</f>
        <v>0</v>
      </c>
      <c r="D146" s="19">
        <f t="shared" si="31"/>
        <v>24590.003999999997</v>
      </c>
      <c r="E146" s="19">
        <f t="shared" ref="E146:E149" si="36">ROUND(D146-(D146*F146),0)</f>
        <v>21381</v>
      </c>
      <c r="F146" s="20">
        <v>0.1305</v>
      </c>
      <c r="G146" s="19">
        <f t="shared" si="32"/>
        <v>18442.502999999997</v>
      </c>
      <c r="H146" s="19">
        <f t="shared" si="33"/>
        <v>16035.75</v>
      </c>
      <c r="J146" s="23">
        <v>20491.669999999998</v>
      </c>
      <c r="K146" s="19">
        <f t="shared" si="30"/>
        <v>17817.507064999998</v>
      </c>
      <c r="L146" s="20">
        <v>0.1305</v>
      </c>
      <c r="M146" s="19">
        <f t="shared" si="34"/>
        <v>15368.752499999999</v>
      </c>
      <c r="N146" s="19">
        <f t="shared" si="35"/>
        <v>13363.130298749998</v>
      </c>
    </row>
    <row r="147" spans="1:14" x14ac:dyDescent="0.25">
      <c r="A147" s="25">
        <v>64075</v>
      </c>
      <c r="B147" s="22" t="s">
        <v>166</v>
      </c>
      <c r="C147" s="17">
        <f>'Зона 1'!C126</f>
        <v>0</v>
      </c>
      <c r="D147" s="19">
        <f t="shared" si="31"/>
        <v>28890</v>
      </c>
      <c r="E147" s="19">
        <f t="shared" si="36"/>
        <v>25677</v>
      </c>
      <c r="F147" s="20">
        <v>0.11119999999999999</v>
      </c>
      <c r="G147" s="19">
        <f t="shared" si="32"/>
        <v>21667.5</v>
      </c>
      <c r="H147" s="19">
        <f t="shared" si="33"/>
        <v>19257.75</v>
      </c>
      <c r="J147" s="23">
        <v>24075</v>
      </c>
      <c r="K147" s="19">
        <f t="shared" si="30"/>
        <v>21397.86</v>
      </c>
      <c r="L147" s="20">
        <v>0.11119999999999999</v>
      </c>
      <c r="M147" s="19">
        <f t="shared" si="34"/>
        <v>18056.25</v>
      </c>
      <c r="N147" s="19">
        <f t="shared" si="35"/>
        <v>16048.395</v>
      </c>
    </row>
    <row r="148" spans="1:14" x14ac:dyDescent="0.25">
      <c r="A148" s="25" t="s">
        <v>58</v>
      </c>
      <c r="B148" s="22" t="s">
        <v>167</v>
      </c>
      <c r="C148" s="17" t="e">
        <f>'Зона 1'!#REF!</f>
        <v>#REF!</v>
      </c>
      <c r="D148" s="19">
        <f t="shared" si="31"/>
        <v>26750.003999999997</v>
      </c>
      <c r="E148" s="19">
        <f t="shared" si="36"/>
        <v>19257</v>
      </c>
      <c r="F148" s="20">
        <v>0.28010000000000002</v>
      </c>
      <c r="G148" s="19">
        <f t="shared" si="32"/>
        <v>20062.502999999997</v>
      </c>
      <c r="H148" s="19">
        <f t="shared" si="33"/>
        <v>14442.75</v>
      </c>
      <c r="J148" s="23">
        <v>22291.67</v>
      </c>
      <c r="K148" s="19">
        <f t="shared" si="30"/>
        <v>16047.773232999998</v>
      </c>
      <c r="L148" s="20">
        <v>0.28010000000000002</v>
      </c>
      <c r="M148" s="19">
        <f t="shared" si="34"/>
        <v>16718.752499999999</v>
      </c>
      <c r="N148" s="19">
        <f t="shared" si="35"/>
        <v>12035.829924749998</v>
      </c>
    </row>
    <row r="149" spans="1:14" x14ac:dyDescent="0.25">
      <c r="A149" s="25" t="s">
        <v>59</v>
      </c>
      <c r="B149" s="22" t="s">
        <v>168</v>
      </c>
      <c r="C149" s="17" t="e">
        <f>'Зона 1'!#REF!</f>
        <v>#REF!</v>
      </c>
      <c r="D149" s="19">
        <f t="shared" si="31"/>
        <v>21390</v>
      </c>
      <c r="E149" s="19">
        <f t="shared" si="36"/>
        <v>19251</v>
      </c>
      <c r="F149" s="20">
        <v>0.1</v>
      </c>
      <c r="G149" s="19">
        <f t="shared" si="32"/>
        <v>16042.5</v>
      </c>
      <c r="H149" s="19">
        <f t="shared" si="33"/>
        <v>14438.25</v>
      </c>
      <c r="J149" s="23">
        <v>17825</v>
      </c>
      <c r="K149" s="19">
        <f t="shared" si="30"/>
        <v>16042.5</v>
      </c>
      <c r="L149" s="20">
        <v>0.1</v>
      </c>
      <c r="M149" s="19">
        <f t="shared" si="34"/>
        <v>13368.75</v>
      </c>
      <c r="N149" s="19">
        <f t="shared" si="35"/>
        <v>12031.875</v>
      </c>
    </row>
  </sheetData>
  <autoFilter ref="A8:L149" xr:uid="{F2FA2CB2-1D54-4983-B6CA-ABE3E86EF1E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F3CA6-0B84-41D9-851E-E8706C58E559}">
  <dimension ref="A1:N149"/>
  <sheetViews>
    <sheetView showGridLines="0" workbookViewId="0">
      <selection activeCell="B3" sqref="B3:D3"/>
    </sheetView>
  </sheetViews>
  <sheetFormatPr defaultColWidth="8.85546875" defaultRowHeight="15" outlineLevelCol="1" x14ac:dyDescent="0.25"/>
  <cols>
    <col min="1" max="1" width="15.140625" style="1" customWidth="1"/>
    <col min="2" max="2" width="44" style="1" customWidth="1"/>
    <col min="3" max="3" width="5.85546875" style="7" customWidth="1"/>
    <col min="4" max="4" width="12.140625" style="3" customWidth="1"/>
    <col min="5" max="5" width="13.28515625" style="3" customWidth="1" outlineLevel="1"/>
    <col min="6" max="6" width="8.85546875" style="1" customWidth="1" outlineLevel="1"/>
    <col min="7" max="7" width="11.7109375" style="3" customWidth="1" outlineLevel="1"/>
    <col min="8" max="8" width="9.5703125" style="3" customWidth="1" outlineLevel="1"/>
    <col min="9" max="9" width="4.7109375" style="1" customWidth="1"/>
    <col min="10" max="10" width="15" style="1" customWidth="1"/>
    <col min="11" max="13" width="8.85546875" style="1" customWidth="1" outlineLevel="1"/>
    <col min="14" max="14" width="9.28515625" style="1" customWidth="1" outlineLevel="1"/>
    <col min="15" max="16384" width="8.85546875" style="1"/>
  </cols>
  <sheetData>
    <row r="1" spans="1:14" x14ac:dyDescent="0.25">
      <c r="A1" s="39" t="s">
        <v>178</v>
      </c>
      <c r="B1" s="40"/>
      <c r="C1" s="41"/>
      <c r="D1" s="42"/>
      <c r="E1" s="1"/>
      <c r="F1" s="11"/>
      <c r="G1" s="1"/>
      <c r="H1" s="1"/>
      <c r="J1" s="2"/>
    </row>
    <row r="2" spans="1:14" x14ac:dyDescent="0.25">
      <c r="A2" s="43"/>
      <c r="B2" s="44" t="s">
        <v>169</v>
      </c>
      <c r="C2" s="41">
        <v>0.25</v>
      </c>
      <c r="D2" s="42" t="s">
        <v>170</v>
      </c>
      <c r="E2" s="1"/>
      <c r="F2" s="11"/>
      <c r="G2" s="10"/>
      <c r="H2" s="9"/>
      <c r="J2" s="2"/>
    </row>
    <row r="3" spans="1:14" x14ac:dyDescent="0.25">
      <c r="A3" s="34" t="s">
        <v>179</v>
      </c>
      <c r="B3" s="35"/>
      <c r="C3" s="36"/>
      <c r="D3" s="37"/>
      <c r="E3" s="1"/>
      <c r="F3" s="11"/>
      <c r="G3" s="10"/>
      <c r="H3" s="9"/>
      <c r="J3" s="2"/>
    </row>
    <row r="4" spans="1:14" x14ac:dyDescent="0.25">
      <c r="A4" s="38"/>
      <c r="B4" s="35" t="s">
        <v>169</v>
      </c>
      <c r="C4" s="36">
        <v>0.2</v>
      </c>
      <c r="D4" s="37" t="s">
        <v>170</v>
      </c>
      <c r="E4" s="1"/>
      <c r="F4" s="11"/>
      <c r="G4" s="10"/>
      <c r="H4" s="9"/>
      <c r="J4" s="2"/>
    </row>
    <row r="5" spans="1:14" x14ac:dyDescent="0.25">
      <c r="B5" s="12"/>
      <c r="C5" s="10"/>
      <c r="D5" s="9"/>
      <c r="E5" s="1"/>
      <c r="F5" s="11"/>
      <c r="G5" s="10"/>
      <c r="H5" s="9"/>
      <c r="J5" s="2"/>
    </row>
    <row r="6" spans="1:14" x14ac:dyDescent="0.25">
      <c r="B6" s="12"/>
      <c r="C6" s="12"/>
      <c r="D6" s="10"/>
      <c r="E6" s="9"/>
      <c r="F6" s="11"/>
      <c r="G6" s="10"/>
      <c r="H6" s="9"/>
      <c r="J6" s="2"/>
    </row>
    <row r="7" spans="1:14" x14ac:dyDescent="0.25">
      <c r="D7" s="26" t="s">
        <v>171</v>
      </c>
      <c r="E7" s="6"/>
      <c r="F7" s="7"/>
      <c r="G7" s="8"/>
      <c r="I7" s="18"/>
      <c r="J7" s="27" t="s">
        <v>177</v>
      </c>
    </row>
    <row r="8" spans="1:14" ht="24" x14ac:dyDescent="0.25">
      <c r="A8" s="14" t="s">
        <v>0</v>
      </c>
      <c r="B8" s="14" t="s">
        <v>1</v>
      </c>
      <c r="C8" s="13"/>
      <c r="D8" s="15" t="s">
        <v>172</v>
      </c>
      <c r="E8" s="15" t="s">
        <v>173</v>
      </c>
      <c r="F8" s="16" t="s">
        <v>2</v>
      </c>
      <c r="G8" s="15" t="s">
        <v>174</v>
      </c>
      <c r="H8" s="15" t="s">
        <v>175</v>
      </c>
      <c r="J8" s="5" t="s">
        <v>172</v>
      </c>
      <c r="K8" s="5" t="s">
        <v>173</v>
      </c>
      <c r="L8" s="4" t="s">
        <v>2</v>
      </c>
      <c r="M8" s="5" t="s">
        <v>174</v>
      </c>
      <c r="N8" s="5" t="s">
        <v>175</v>
      </c>
    </row>
    <row r="9" spans="1:14" x14ac:dyDescent="0.25">
      <c r="A9" s="24">
        <v>63352</v>
      </c>
      <c r="B9" s="22" t="s">
        <v>9</v>
      </c>
      <c r="C9" s="17"/>
      <c r="D9" s="19">
        <f t="shared" ref="D9:D40" si="0">J9*1.2</f>
        <v>21189.996000000003</v>
      </c>
      <c r="E9" s="19">
        <f>ROUND(D9-(D9*F9),0)</f>
        <v>19058</v>
      </c>
      <c r="F9" s="20">
        <v>0.10059999999999999</v>
      </c>
      <c r="G9" s="19">
        <f t="shared" ref="G9:G18" si="1">D9*(1-$C$2)</f>
        <v>15892.497000000003</v>
      </c>
      <c r="H9" s="19">
        <f t="shared" ref="H9:H18" si="2">E9*(1-$C$2)</f>
        <v>14293.5</v>
      </c>
      <c r="J9" s="23">
        <v>17658.330000000002</v>
      </c>
      <c r="K9" s="19">
        <f>J9-(J9*L9)</f>
        <v>15881.902002000003</v>
      </c>
      <c r="L9" s="20">
        <v>0.10059999999999999</v>
      </c>
      <c r="M9" s="19">
        <f t="shared" ref="M9:M18" si="3">J9*(1-$C$2)</f>
        <v>13243.747500000001</v>
      </c>
      <c r="N9" s="19">
        <f t="shared" ref="N9:N18" si="4">K9*(1-$C$2)</f>
        <v>11911.426501500002</v>
      </c>
    </row>
    <row r="10" spans="1:14" x14ac:dyDescent="0.25">
      <c r="A10" s="24">
        <v>63353</v>
      </c>
      <c r="B10" s="22" t="s">
        <v>10</v>
      </c>
      <c r="C10" s="17"/>
      <c r="D10" s="19">
        <f t="shared" si="0"/>
        <v>23090.003999999997</v>
      </c>
      <c r="E10" s="19">
        <f t="shared" ref="E10:E18" si="5">ROUND(D10-(D10*F10),0)</f>
        <v>20174</v>
      </c>
      <c r="F10" s="20">
        <v>0.1263</v>
      </c>
      <c r="G10" s="19">
        <f t="shared" si="1"/>
        <v>17317.502999999997</v>
      </c>
      <c r="H10" s="19">
        <f t="shared" si="2"/>
        <v>15130.5</v>
      </c>
      <c r="J10" s="23">
        <v>19241.669999999998</v>
      </c>
      <c r="K10" s="19">
        <f t="shared" ref="K10:K73" si="6">J10-(J10*L10)</f>
        <v>16811.447078999998</v>
      </c>
      <c r="L10" s="20">
        <v>0.1263</v>
      </c>
      <c r="M10" s="19">
        <f t="shared" si="3"/>
        <v>14431.252499999999</v>
      </c>
      <c r="N10" s="19">
        <f t="shared" si="4"/>
        <v>12608.585309249998</v>
      </c>
    </row>
    <row r="11" spans="1:14" x14ac:dyDescent="0.25">
      <c r="A11" s="24">
        <v>63366</v>
      </c>
      <c r="B11" s="22" t="s">
        <v>15</v>
      </c>
      <c r="C11" s="17"/>
      <c r="D11" s="19">
        <f t="shared" si="0"/>
        <v>7190.0039999999999</v>
      </c>
      <c r="E11" s="19">
        <f t="shared" si="5"/>
        <v>5615</v>
      </c>
      <c r="F11" s="20">
        <v>0.21909999999999999</v>
      </c>
      <c r="G11" s="19">
        <f t="shared" si="1"/>
        <v>5392.5029999999997</v>
      </c>
      <c r="H11" s="19">
        <f t="shared" si="2"/>
        <v>4211.25</v>
      </c>
      <c r="J11" s="23">
        <v>5991.67</v>
      </c>
      <c r="K11" s="19">
        <f t="shared" si="6"/>
        <v>4678.8951029999998</v>
      </c>
      <c r="L11" s="20">
        <v>0.21909999999999999</v>
      </c>
      <c r="M11" s="19">
        <f t="shared" si="3"/>
        <v>4493.7525000000005</v>
      </c>
      <c r="N11" s="19">
        <f t="shared" si="4"/>
        <v>3509.1713272500001</v>
      </c>
    </row>
    <row r="12" spans="1:14" x14ac:dyDescent="0.25">
      <c r="A12" s="24">
        <v>63367</v>
      </c>
      <c r="B12" s="22" t="s">
        <v>16</v>
      </c>
      <c r="C12" s="17"/>
      <c r="D12" s="19">
        <f t="shared" si="0"/>
        <v>7749.9959999999992</v>
      </c>
      <c r="E12" s="19">
        <f t="shared" si="5"/>
        <v>6175</v>
      </c>
      <c r="F12" s="20">
        <v>0.20319999999999999</v>
      </c>
      <c r="G12" s="19">
        <f t="shared" si="1"/>
        <v>5812.4969999999994</v>
      </c>
      <c r="H12" s="19">
        <f t="shared" si="2"/>
        <v>4631.25</v>
      </c>
      <c r="J12" s="23">
        <v>6458.33</v>
      </c>
      <c r="K12" s="19">
        <f t="shared" si="6"/>
        <v>5145.9973439999994</v>
      </c>
      <c r="L12" s="20">
        <v>0.20319999999999999</v>
      </c>
      <c r="M12" s="19">
        <f t="shared" si="3"/>
        <v>4843.7474999999995</v>
      </c>
      <c r="N12" s="19">
        <f t="shared" si="4"/>
        <v>3859.4980079999996</v>
      </c>
    </row>
    <row r="13" spans="1:14" x14ac:dyDescent="0.25">
      <c r="A13" s="24" t="s">
        <v>3</v>
      </c>
      <c r="B13" s="22" t="s">
        <v>60</v>
      </c>
      <c r="C13" s="17"/>
      <c r="D13" s="19">
        <f t="shared" si="0"/>
        <v>4590</v>
      </c>
      <c r="E13" s="19">
        <f t="shared" si="5"/>
        <v>3917</v>
      </c>
      <c r="F13" s="20">
        <v>0.1467</v>
      </c>
      <c r="G13" s="19">
        <f t="shared" si="1"/>
        <v>3442.5</v>
      </c>
      <c r="H13" s="19">
        <f t="shared" si="2"/>
        <v>2937.75</v>
      </c>
      <c r="J13" s="23">
        <v>3825</v>
      </c>
      <c r="K13" s="19">
        <f t="shared" si="6"/>
        <v>3263.8724999999999</v>
      </c>
      <c r="L13" s="20">
        <v>0.1467</v>
      </c>
      <c r="M13" s="19">
        <f t="shared" si="3"/>
        <v>2868.75</v>
      </c>
      <c r="N13" s="19">
        <f t="shared" si="4"/>
        <v>2447.9043750000001</v>
      </c>
    </row>
    <row r="14" spans="1:14" x14ac:dyDescent="0.25">
      <c r="A14" s="25" t="s">
        <v>4</v>
      </c>
      <c r="B14" s="22" t="s">
        <v>61</v>
      </c>
      <c r="C14" s="17"/>
      <c r="D14" s="19">
        <f t="shared" si="0"/>
        <v>5390.0039999999999</v>
      </c>
      <c r="E14" s="19">
        <f t="shared" si="5"/>
        <v>4715</v>
      </c>
      <c r="F14" s="20">
        <v>0.12529999999999999</v>
      </c>
      <c r="G14" s="19">
        <f t="shared" si="1"/>
        <v>4042.5029999999997</v>
      </c>
      <c r="H14" s="19">
        <f t="shared" si="2"/>
        <v>3536.25</v>
      </c>
      <c r="J14" s="23">
        <v>4491.67</v>
      </c>
      <c r="K14" s="19">
        <f t="shared" si="6"/>
        <v>3928.8637490000001</v>
      </c>
      <c r="L14" s="20">
        <v>0.12529999999999999</v>
      </c>
      <c r="M14" s="19">
        <f t="shared" si="3"/>
        <v>3368.7525000000001</v>
      </c>
      <c r="N14" s="19">
        <f t="shared" si="4"/>
        <v>2946.6478117500001</v>
      </c>
    </row>
    <row r="15" spans="1:14" x14ac:dyDescent="0.25">
      <c r="A15" s="25">
        <v>63345</v>
      </c>
      <c r="B15" s="22" t="s">
        <v>5</v>
      </c>
      <c r="C15" s="17"/>
      <c r="D15" s="19">
        <f t="shared" si="0"/>
        <v>16389.995999999999</v>
      </c>
      <c r="E15" s="19">
        <f t="shared" si="5"/>
        <v>14031</v>
      </c>
      <c r="F15" s="20">
        <v>0.1439</v>
      </c>
      <c r="G15" s="19">
        <f t="shared" si="1"/>
        <v>12292.496999999999</v>
      </c>
      <c r="H15" s="19">
        <f t="shared" si="2"/>
        <v>10523.25</v>
      </c>
      <c r="J15" s="23">
        <v>13658.33</v>
      </c>
      <c r="K15" s="19">
        <f t="shared" si="6"/>
        <v>11692.896312999999</v>
      </c>
      <c r="L15" s="20">
        <v>0.1439</v>
      </c>
      <c r="M15" s="19">
        <f t="shared" si="3"/>
        <v>10243.747499999999</v>
      </c>
      <c r="N15" s="19">
        <f t="shared" si="4"/>
        <v>8769.6722347499999</v>
      </c>
    </row>
    <row r="16" spans="1:14" x14ac:dyDescent="0.25">
      <c r="A16" s="25">
        <v>63321</v>
      </c>
      <c r="B16" s="22" t="s">
        <v>6</v>
      </c>
      <c r="C16" s="17"/>
      <c r="D16" s="19">
        <f t="shared" si="0"/>
        <v>16989.995999999999</v>
      </c>
      <c r="E16" s="19">
        <f t="shared" si="5"/>
        <v>14625</v>
      </c>
      <c r="F16" s="20">
        <v>0.13919999999999999</v>
      </c>
      <c r="G16" s="19">
        <f t="shared" si="1"/>
        <v>12742.496999999999</v>
      </c>
      <c r="H16" s="19">
        <f t="shared" si="2"/>
        <v>10968.75</v>
      </c>
      <c r="J16" s="23">
        <v>14158.33</v>
      </c>
      <c r="K16" s="19">
        <f t="shared" si="6"/>
        <v>12187.490464</v>
      </c>
      <c r="L16" s="20">
        <v>0.13919999999999999</v>
      </c>
      <c r="M16" s="19">
        <f t="shared" si="3"/>
        <v>10618.747499999999</v>
      </c>
      <c r="N16" s="19">
        <f t="shared" si="4"/>
        <v>9140.6178479999999</v>
      </c>
    </row>
    <row r="17" spans="1:14" x14ac:dyDescent="0.25">
      <c r="A17" s="25">
        <v>63322</v>
      </c>
      <c r="B17" s="22" t="s">
        <v>7</v>
      </c>
      <c r="C17" s="17"/>
      <c r="D17" s="19">
        <f t="shared" si="0"/>
        <v>17690.004000000001</v>
      </c>
      <c r="E17" s="19">
        <f t="shared" si="5"/>
        <v>15113</v>
      </c>
      <c r="F17" s="20">
        <v>0.1457</v>
      </c>
      <c r="G17" s="19">
        <f t="shared" si="1"/>
        <v>13267.503000000001</v>
      </c>
      <c r="H17" s="19">
        <f t="shared" si="2"/>
        <v>11334.75</v>
      </c>
      <c r="J17" s="23">
        <v>14741.67</v>
      </c>
      <c r="K17" s="19">
        <f t="shared" si="6"/>
        <v>12593.808681</v>
      </c>
      <c r="L17" s="20">
        <v>0.1457</v>
      </c>
      <c r="M17" s="19">
        <f t="shared" si="3"/>
        <v>11056.252500000001</v>
      </c>
      <c r="N17" s="19">
        <f t="shared" si="4"/>
        <v>9445.3565107499999</v>
      </c>
    </row>
    <row r="18" spans="1:14" x14ac:dyDescent="0.25">
      <c r="A18" s="25">
        <v>63323</v>
      </c>
      <c r="B18" s="22" t="s">
        <v>8</v>
      </c>
      <c r="C18" s="17"/>
      <c r="D18" s="19">
        <f t="shared" si="0"/>
        <v>19190.004000000001</v>
      </c>
      <c r="E18" s="19">
        <f t="shared" si="5"/>
        <v>15709</v>
      </c>
      <c r="F18" s="20">
        <v>0.18140000000000001</v>
      </c>
      <c r="G18" s="19">
        <f t="shared" si="1"/>
        <v>14392.503000000001</v>
      </c>
      <c r="H18" s="19">
        <f t="shared" si="2"/>
        <v>11781.75</v>
      </c>
      <c r="J18" s="23">
        <v>15991.67</v>
      </c>
      <c r="K18" s="19">
        <f t="shared" si="6"/>
        <v>13090.781062</v>
      </c>
      <c r="L18" s="20">
        <v>0.18140000000000001</v>
      </c>
      <c r="M18" s="19">
        <f t="shared" si="3"/>
        <v>11993.752500000001</v>
      </c>
      <c r="N18" s="19">
        <f t="shared" si="4"/>
        <v>9818.0857964999996</v>
      </c>
    </row>
    <row r="19" spans="1:14" x14ac:dyDescent="0.25">
      <c r="A19" s="31">
        <v>63375</v>
      </c>
      <c r="B19" s="32" t="s">
        <v>62</v>
      </c>
      <c r="C19" s="17"/>
      <c r="D19" s="29">
        <f t="shared" si="0"/>
        <v>12348</v>
      </c>
      <c r="E19" s="29">
        <f>ROUND(D19-(D19*F19),0)</f>
        <v>10738</v>
      </c>
      <c r="F19" s="33">
        <v>0.13039999999999999</v>
      </c>
      <c r="G19" s="29">
        <f>M19*1.2</f>
        <v>10290</v>
      </c>
      <c r="H19" s="29">
        <f>G19*(1-F19)</f>
        <v>8948.1840000000011</v>
      </c>
      <c r="I19" s="28"/>
      <c r="J19" s="30">
        <f>M19*(1+$C$4)</f>
        <v>10290</v>
      </c>
      <c r="K19" s="29">
        <f t="shared" si="6"/>
        <v>8948.1840000000011</v>
      </c>
      <c r="L19" s="33">
        <v>0.13039999999999999</v>
      </c>
      <c r="M19" s="45">
        <v>8575</v>
      </c>
      <c r="N19" s="29">
        <f>M19*(1-L19)</f>
        <v>7456.8200000000006</v>
      </c>
    </row>
    <row r="20" spans="1:14" x14ac:dyDescent="0.25">
      <c r="A20" s="31">
        <v>63376</v>
      </c>
      <c r="B20" s="32" t="s">
        <v>63</v>
      </c>
      <c r="C20" s="17"/>
      <c r="D20" s="29">
        <f t="shared" si="0"/>
        <v>12588.004799999999</v>
      </c>
      <c r="E20" s="29">
        <f t="shared" ref="E20:E21" si="7">ROUND(D20-(D20*F20),0)</f>
        <v>11055</v>
      </c>
      <c r="F20" s="33">
        <v>0.12180000000000001</v>
      </c>
      <c r="G20" s="29">
        <f t="shared" ref="G20:G21" si="8">M20*1.2</f>
        <v>10490.003999999999</v>
      </c>
      <c r="H20" s="29">
        <f t="shared" ref="H20:H26" si="9">E20*(1-$C$2)</f>
        <v>8291.25</v>
      </c>
      <c r="I20" s="28"/>
      <c r="J20" s="30">
        <f t="shared" ref="J20:J21" si="10">M20*(1+$C$4)</f>
        <v>10490.003999999999</v>
      </c>
      <c r="K20" s="29">
        <f t="shared" si="6"/>
        <v>9212.3215127999993</v>
      </c>
      <c r="L20" s="33">
        <v>0.12180000000000001</v>
      </c>
      <c r="M20" s="45">
        <v>8741.67</v>
      </c>
      <c r="N20" s="29">
        <f>M20*(1-L20)</f>
        <v>7676.9345940000003</v>
      </c>
    </row>
    <row r="21" spans="1:14" x14ac:dyDescent="0.25">
      <c r="A21" s="31">
        <v>63377</v>
      </c>
      <c r="B21" s="32" t="s">
        <v>64</v>
      </c>
      <c r="C21" s="17"/>
      <c r="D21" s="29">
        <f t="shared" si="0"/>
        <v>12827.995199999999</v>
      </c>
      <c r="E21" s="29">
        <f t="shared" si="7"/>
        <v>11253</v>
      </c>
      <c r="F21" s="33">
        <v>0.12280000000000001</v>
      </c>
      <c r="G21" s="29">
        <f t="shared" si="8"/>
        <v>10689.995999999999</v>
      </c>
      <c r="H21" s="29">
        <f t="shared" si="9"/>
        <v>8439.75</v>
      </c>
      <c r="I21" s="28"/>
      <c r="J21" s="30">
        <f t="shared" si="10"/>
        <v>10689.995999999999</v>
      </c>
      <c r="K21" s="29">
        <f t="shared" si="6"/>
        <v>9377.2644911999996</v>
      </c>
      <c r="L21" s="33">
        <v>0.12280000000000001</v>
      </c>
      <c r="M21" s="45">
        <v>8908.33</v>
      </c>
      <c r="N21" s="29">
        <f>M21*(1-L21)</f>
        <v>7814.387076</v>
      </c>
    </row>
    <row r="22" spans="1:14" x14ac:dyDescent="0.25">
      <c r="A22" s="25">
        <v>63365</v>
      </c>
      <c r="B22" s="22" t="s">
        <v>11</v>
      </c>
      <c r="C22" s="17"/>
      <c r="D22" s="19">
        <f t="shared" si="0"/>
        <v>6290.0039999999999</v>
      </c>
      <c r="E22" s="19">
        <f>ROUND(D22-(D22*F22),0)</f>
        <v>5615</v>
      </c>
      <c r="F22" s="20">
        <v>0.10730000000000001</v>
      </c>
      <c r="G22" s="19">
        <f>D22*(1-$C$2)</f>
        <v>4717.5029999999997</v>
      </c>
      <c r="H22" s="19">
        <f t="shared" si="9"/>
        <v>4211.25</v>
      </c>
      <c r="J22" s="23">
        <v>5241.67</v>
      </c>
      <c r="K22" s="19">
        <f t="shared" si="6"/>
        <v>4679.2388090000004</v>
      </c>
      <c r="L22" s="20">
        <v>0.10730000000000001</v>
      </c>
      <c r="M22" s="19">
        <f t="shared" ref="M22:N26" si="11">J22*(1-$C$2)</f>
        <v>3931.2525000000001</v>
      </c>
      <c r="N22" s="19">
        <f t="shared" si="11"/>
        <v>3509.4291067500003</v>
      </c>
    </row>
    <row r="23" spans="1:14" x14ac:dyDescent="0.25">
      <c r="A23" s="25">
        <v>63326</v>
      </c>
      <c r="B23" s="22" t="s">
        <v>12</v>
      </c>
      <c r="C23" s="17"/>
      <c r="D23" s="19">
        <f t="shared" si="0"/>
        <v>6290.0039999999999</v>
      </c>
      <c r="E23" s="19">
        <f>ROUND(D23-(D23*F23),0)</f>
        <v>5615</v>
      </c>
      <c r="F23" s="20">
        <v>0.10730000000000001</v>
      </c>
      <c r="G23" s="19">
        <f>D23*(1-$C$2)</f>
        <v>4717.5029999999997</v>
      </c>
      <c r="H23" s="19">
        <f t="shared" si="9"/>
        <v>4211.25</v>
      </c>
      <c r="J23" s="23">
        <v>5241.67</v>
      </c>
      <c r="K23" s="19">
        <f t="shared" si="6"/>
        <v>4679.2388090000004</v>
      </c>
      <c r="L23" s="20">
        <v>0.10730000000000001</v>
      </c>
      <c r="M23" s="19">
        <f t="shared" si="11"/>
        <v>3931.2525000000001</v>
      </c>
      <c r="N23" s="19">
        <f t="shared" si="11"/>
        <v>3509.4291067500003</v>
      </c>
    </row>
    <row r="24" spans="1:14" x14ac:dyDescent="0.25">
      <c r="A24" s="25">
        <v>63327</v>
      </c>
      <c r="B24" s="22" t="s">
        <v>13</v>
      </c>
      <c r="C24" s="17"/>
      <c r="D24" s="19">
        <f t="shared" si="0"/>
        <v>6290.0039999999999</v>
      </c>
      <c r="E24" s="19">
        <f t="shared" ref="E24:E87" si="12">ROUND(D24-(D24*F24),0)</f>
        <v>5615</v>
      </c>
      <c r="F24" s="20">
        <v>0.10730000000000001</v>
      </c>
      <c r="G24" s="19">
        <f>D24*(1-$C$2)</f>
        <v>4717.5029999999997</v>
      </c>
      <c r="H24" s="19">
        <f t="shared" si="9"/>
        <v>4211.25</v>
      </c>
      <c r="J24" s="23">
        <v>5241.67</v>
      </c>
      <c r="K24" s="19">
        <f t="shared" si="6"/>
        <v>4679.2388090000004</v>
      </c>
      <c r="L24" s="20">
        <v>0.10730000000000001</v>
      </c>
      <c r="M24" s="19">
        <f t="shared" si="11"/>
        <v>3931.2525000000001</v>
      </c>
      <c r="N24" s="19">
        <f t="shared" si="11"/>
        <v>3509.4291067500003</v>
      </c>
    </row>
    <row r="25" spans="1:14" x14ac:dyDescent="0.25">
      <c r="A25" s="25">
        <v>63328</v>
      </c>
      <c r="B25" s="22" t="s">
        <v>14</v>
      </c>
      <c r="C25" s="17"/>
      <c r="D25" s="19">
        <f t="shared" si="0"/>
        <v>6290.0039999999999</v>
      </c>
      <c r="E25" s="19">
        <f t="shared" si="12"/>
        <v>5615</v>
      </c>
      <c r="F25" s="20">
        <v>0.10730000000000001</v>
      </c>
      <c r="G25" s="19">
        <f>D25*(1-$C$2)</f>
        <v>4717.5029999999997</v>
      </c>
      <c r="H25" s="19">
        <f t="shared" si="9"/>
        <v>4211.25</v>
      </c>
      <c r="J25" s="23">
        <v>5241.67</v>
      </c>
      <c r="K25" s="19">
        <f t="shared" si="6"/>
        <v>4679.2388090000004</v>
      </c>
      <c r="L25" s="20">
        <v>0.10730000000000001</v>
      </c>
      <c r="M25" s="19">
        <f t="shared" si="11"/>
        <v>3931.2525000000001</v>
      </c>
      <c r="N25" s="19">
        <f t="shared" si="11"/>
        <v>3509.4291067500003</v>
      </c>
    </row>
    <row r="26" spans="1:14" x14ac:dyDescent="0.25">
      <c r="A26" s="25">
        <v>64212</v>
      </c>
      <c r="B26" s="22" t="s">
        <v>65</v>
      </c>
      <c r="C26" s="17"/>
      <c r="D26" s="19">
        <f t="shared" si="0"/>
        <v>1490.0040000000001</v>
      </c>
      <c r="E26" s="19">
        <f t="shared" si="12"/>
        <v>1167</v>
      </c>
      <c r="F26" s="20">
        <v>0.21709999999999999</v>
      </c>
      <c r="G26" s="19">
        <f>D26*(1-$C$2)</f>
        <v>1117.5030000000002</v>
      </c>
      <c r="H26" s="19">
        <f t="shared" si="9"/>
        <v>875.25</v>
      </c>
      <c r="J26" s="23">
        <v>1241.67</v>
      </c>
      <c r="K26" s="19">
        <f t="shared" si="6"/>
        <v>972.10344300000008</v>
      </c>
      <c r="L26" s="20">
        <v>0.21709999999999999</v>
      </c>
      <c r="M26" s="19">
        <f t="shared" si="11"/>
        <v>931.25250000000005</v>
      </c>
      <c r="N26" s="19">
        <f t="shared" si="11"/>
        <v>729.07758225000009</v>
      </c>
    </row>
    <row r="27" spans="1:14" x14ac:dyDescent="0.25">
      <c r="A27" s="25"/>
      <c r="B27" s="22"/>
      <c r="C27" s="17"/>
      <c r="D27" s="19">
        <f t="shared" si="0"/>
        <v>0</v>
      </c>
      <c r="E27" s="19">
        <f t="shared" si="12"/>
        <v>0</v>
      </c>
      <c r="F27" s="21"/>
      <c r="G27" s="22"/>
      <c r="H27" s="22"/>
      <c r="J27" s="23"/>
      <c r="K27" s="19">
        <f t="shared" si="6"/>
        <v>0</v>
      </c>
      <c r="L27" s="21"/>
      <c r="M27" s="22"/>
      <c r="N27" s="22"/>
    </row>
    <row r="28" spans="1:14" x14ac:dyDescent="0.25">
      <c r="A28" s="25" t="s">
        <v>17</v>
      </c>
      <c r="B28" s="22" t="s">
        <v>66</v>
      </c>
      <c r="C28" s="17"/>
      <c r="D28" s="19">
        <f t="shared" si="0"/>
        <v>7290</v>
      </c>
      <c r="E28" s="19">
        <f t="shared" si="12"/>
        <v>5605</v>
      </c>
      <c r="F28" s="20">
        <v>0.2311</v>
      </c>
      <c r="G28" s="19">
        <f t="shared" ref="G28:G47" si="13">D28*(1-$C$2)</f>
        <v>5467.5</v>
      </c>
      <c r="H28" s="19">
        <f t="shared" ref="H28:H47" si="14">E28*(1-$C$2)</f>
        <v>4203.75</v>
      </c>
      <c r="J28" s="23">
        <v>6075</v>
      </c>
      <c r="K28" s="19">
        <f t="shared" si="6"/>
        <v>4671.0675000000001</v>
      </c>
      <c r="L28" s="20">
        <v>0.2311</v>
      </c>
      <c r="M28" s="19">
        <f t="shared" ref="M28:M47" si="15">J28*(1-$C$2)</f>
        <v>4556.25</v>
      </c>
      <c r="N28" s="19">
        <f t="shared" ref="N28:N47" si="16">K28*(1-$C$2)</f>
        <v>3503.3006249999999</v>
      </c>
    </row>
    <row r="29" spans="1:14" x14ac:dyDescent="0.25">
      <c r="A29" s="25" t="s">
        <v>18</v>
      </c>
      <c r="B29" s="22" t="s">
        <v>67</v>
      </c>
      <c r="C29" s="17"/>
      <c r="D29" s="19">
        <f t="shared" si="0"/>
        <v>8049.9959999999992</v>
      </c>
      <c r="E29" s="19">
        <f t="shared" si="12"/>
        <v>6147</v>
      </c>
      <c r="F29" s="20">
        <v>0.2364</v>
      </c>
      <c r="G29" s="19">
        <f t="shared" si="13"/>
        <v>6037.4969999999994</v>
      </c>
      <c r="H29" s="19">
        <f t="shared" si="14"/>
        <v>4610.25</v>
      </c>
      <c r="J29" s="23">
        <v>6708.33</v>
      </c>
      <c r="K29" s="19">
        <f t="shared" si="6"/>
        <v>5122.4807879999998</v>
      </c>
      <c r="L29" s="20">
        <v>0.2364</v>
      </c>
      <c r="M29" s="19">
        <f t="shared" si="15"/>
        <v>5031.2474999999995</v>
      </c>
      <c r="N29" s="19">
        <f t="shared" si="16"/>
        <v>3841.8605909999997</v>
      </c>
    </row>
    <row r="30" spans="1:14" x14ac:dyDescent="0.25">
      <c r="A30" s="25" t="s">
        <v>19</v>
      </c>
      <c r="B30" s="22" t="s">
        <v>68</v>
      </c>
      <c r="C30" s="17"/>
      <c r="D30" s="19">
        <f t="shared" si="0"/>
        <v>8390.003999999999</v>
      </c>
      <c r="E30" s="19">
        <f t="shared" si="12"/>
        <v>6709</v>
      </c>
      <c r="F30" s="20">
        <v>0.20030000000000001</v>
      </c>
      <c r="G30" s="19">
        <f t="shared" si="13"/>
        <v>6292.5029999999988</v>
      </c>
      <c r="H30" s="19">
        <f t="shared" si="14"/>
        <v>5031.75</v>
      </c>
      <c r="J30" s="23">
        <v>6991.67</v>
      </c>
      <c r="K30" s="19">
        <f t="shared" si="6"/>
        <v>5591.238499</v>
      </c>
      <c r="L30" s="20">
        <v>0.20030000000000001</v>
      </c>
      <c r="M30" s="19">
        <f t="shared" si="15"/>
        <v>5243.7525000000005</v>
      </c>
      <c r="N30" s="19">
        <f t="shared" si="16"/>
        <v>4193.4288742500003</v>
      </c>
    </row>
    <row r="31" spans="1:14" x14ac:dyDescent="0.25">
      <c r="A31" s="25" t="s">
        <v>20</v>
      </c>
      <c r="B31" s="22" t="s">
        <v>69</v>
      </c>
      <c r="C31" s="17"/>
      <c r="D31" s="19">
        <f t="shared" si="0"/>
        <v>13449.995999999999</v>
      </c>
      <c r="E31" s="19">
        <f t="shared" si="12"/>
        <v>8963</v>
      </c>
      <c r="F31" s="20">
        <v>0.33360000000000001</v>
      </c>
      <c r="G31" s="19">
        <f t="shared" si="13"/>
        <v>10087.496999999999</v>
      </c>
      <c r="H31" s="19">
        <f t="shared" si="14"/>
        <v>6722.25</v>
      </c>
      <c r="J31" s="23">
        <v>11208.33</v>
      </c>
      <c r="K31" s="19">
        <f t="shared" si="6"/>
        <v>7469.2311119999995</v>
      </c>
      <c r="L31" s="20">
        <v>0.33360000000000001</v>
      </c>
      <c r="M31" s="19">
        <f t="shared" si="15"/>
        <v>8406.2474999999995</v>
      </c>
      <c r="N31" s="19">
        <f t="shared" si="16"/>
        <v>5601.9233339999992</v>
      </c>
    </row>
    <row r="32" spans="1:14" x14ac:dyDescent="0.25">
      <c r="A32" s="25">
        <v>64147</v>
      </c>
      <c r="B32" s="22" t="s">
        <v>70</v>
      </c>
      <c r="C32" s="17"/>
      <c r="D32" s="19">
        <f t="shared" si="0"/>
        <v>15690</v>
      </c>
      <c r="E32" s="19">
        <f t="shared" si="12"/>
        <v>11204</v>
      </c>
      <c r="F32" s="20">
        <v>0.28589999999999999</v>
      </c>
      <c r="G32" s="19">
        <f t="shared" si="13"/>
        <v>11767.5</v>
      </c>
      <c r="H32" s="19">
        <f t="shared" si="14"/>
        <v>8403</v>
      </c>
      <c r="J32" s="23">
        <v>13075</v>
      </c>
      <c r="K32" s="19">
        <f t="shared" si="6"/>
        <v>9336.8575000000001</v>
      </c>
      <c r="L32" s="20">
        <v>0.28589999999999999</v>
      </c>
      <c r="M32" s="19">
        <f t="shared" si="15"/>
        <v>9806.25</v>
      </c>
      <c r="N32" s="19">
        <f t="shared" si="16"/>
        <v>7002.6431250000005</v>
      </c>
    </row>
    <row r="33" spans="1:14" x14ac:dyDescent="0.25">
      <c r="A33" s="25">
        <v>64151</v>
      </c>
      <c r="B33" s="22" t="s">
        <v>71</v>
      </c>
      <c r="C33" s="17"/>
      <c r="D33" s="19">
        <f t="shared" si="0"/>
        <v>15690</v>
      </c>
      <c r="E33" s="19">
        <f t="shared" si="12"/>
        <v>11204</v>
      </c>
      <c r="F33" s="20">
        <v>0.28589999999999999</v>
      </c>
      <c r="G33" s="19">
        <f t="shared" si="13"/>
        <v>11767.5</v>
      </c>
      <c r="H33" s="19">
        <f t="shared" si="14"/>
        <v>8403</v>
      </c>
      <c r="J33" s="23">
        <v>13075</v>
      </c>
      <c r="K33" s="19">
        <f t="shared" si="6"/>
        <v>9336.8575000000001</v>
      </c>
      <c r="L33" s="20">
        <v>0.28589999999999999</v>
      </c>
      <c r="M33" s="19">
        <f t="shared" si="15"/>
        <v>9806.25</v>
      </c>
      <c r="N33" s="19">
        <f t="shared" si="16"/>
        <v>7002.6431250000005</v>
      </c>
    </row>
    <row r="34" spans="1:14" x14ac:dyDescent="0.25">
      <c r="A34" s="25">
        <v>64147</v>
      </c>
      <c r="B34" s="22" t="s">
        <v>70</v>
      </c>
      <c r="C34" s="17"/>
      <c r="D34" s="19">
        <f t="shared" si="0"/>
        <v>15690</v>
      </c>
      <c r="E34" s="19">
        <f t="shared" si="12"/>
        <v>11204</v>
      </c>
      <c r="F34" s="20">
        <v>0.28589999999999999</v>
      </c>
      <c r="G34" s="19">
        <f t="shared" si="13"/>
        <v>11767.5</v>
      </c>
      <c r="H34" s="19">
        <f t="shared" si="14"/>
        <v>8403</v>
      </c>
      <c r="J34" s="23">
        <v>13075</v>
      </c>
      <c r="K34" s="19">
        <f t="shared" si="6"/>
        <v>9336.8575000000001</v>
      </c>
      <c r="L34" s="20">
        <v>0.28589999999999999</v>
      </c>
      <c r="M34" s="19">
        <f t="shared" si="15"/>
        <v>9806.25</v>
      </c>
      <c r="N34" s="19">
        <f t="shared" si="16"/>
        <v>7002.6431250000005</v>
      </c>
    </row>
    <row r="35" spans="1:14" x14ac:dyDescent="0.25">
      <c r="A35" s="25">
        <v>64151</v>
      </c>
      <c r="B35" s="22" t="s">
        <v>71</v>
      </c>
      <c r="C35" s="17"/>
      <c r="D35" s="19">
        <f t="shared" si="0"/>
        <v>15690</v>
      </c>
      <c r="E35" s="19">
        <f t="shared" si="12"/>
        <v>11204</v>
      </c>
      <c r="F35" s="20">
        <v>0.28589999999999999</v>
      </c>
      <c r="G35" s="19">
        <f t="shared" si="13"/>
        <v>11767.5</v>
      </c>
      <c r="H35" s="19">
        <f t="shared" si="14"/>
        <v>8403</v>
      </c>
      <c r="J35" s="23">
        <v>13075</v>
      </c>
      <c r="K35" s="19">
        <f t="shared" si="6"/>
        <v>9336.8575000000001</v>
      </c>
      <c r="L35" s="20">
        <v>0.28589999999999999</v>
      </c>
      <c r="M35" s="19">
        <f t="shared" si="15"/>
        <v>9806.25</v>
      </c>
      <c r="N35" s="19">
        <f t="shared" si="16"/>
        <v>7002.6431250000005</v>
      </c>
    </row>
    <row r="36" spans="1:14" x14ac:dyDescent="0.25">
      <c r="A36" s="25">
        <v>64142</v>
      </c>
      <c r="B36" s="22" t="s">
        <v>72</v>
      </c>
      <c r="C36" s="17"/>
      <c r="D36" s="19">
        <f t="shared" si="0"/>
        <v>11190</v>
      </c>
      <c r="E36" s="19">
        <f t="shared" si="12"/>
        <v>8726</v>
      </c>
      <c r="F36" s="20">
        <v>0.22020000000000001</v>
      </c>
      <c r="G36" s="19">
        <f t="shared" si="13"/>
        <v>8392.5</v>
      </c>
      <c r="H36" s="19">
        <f t="shared" si="14"/>
        <v>6544.5</v>
      </c>
      <c r="J36" s="23">
        <v>9325</v>
      </c>
      <c r="K36" s="19">
        <f t="shared" si="6"/>
        <v>7271.6350000000002</v>
      </c>
      <c r="L36" s="20">
        <v>0.22020000000000001</v>
      </c>
      <c r="M36" s="19">
        <f t="shared" si="15"/>
        <v>6993.75</v>
      </c>
      <c r="N36" s="19">
        <f t="shared" si="16"/>
        <v>5453.7262499999997</v>
      </c>
    </row>
    <row r="37" spans="1:14" x14ac:dyDescent="0.25">
      <c r="A37" s="25">
        <v>64143</v>
      </c>
      <c r="B37" s="22" t="s">
        <v>73</v>
      </c>
      <c r="C37" s="17"/>
      <c r="D37" s="19">
        <f t="shared" si="0"/>
        <v>13449.995999999999</v>
      </c>
      <c r="E37" s="19">
        <f t="shared" si="12"/>
        <v>11207</v>
      </c>
      <c r="F37" s="20">
        <v>0.1668</v>
      </c>
      <c r="G37" s="19">
        <f t="shared" si="13"/>
        <v>10087.496999999999</v>
      </c>
      <c r="H37" s="19">
        <f t="shared" si="14"/>
        <v>8405.25</v>
      </c>
      <c r="J37" s="23">
        <v>11208.33</v>
      </c>
      <c r="K37" s="19">
        <f t="shared" si="6"/>
        <v>9338.7805559999997</v>
      </c>
      <c r="L37" s="20">
        <v>0.1668</v>
      </c>
      <c r="M37" s="19">
        <f t="shared" si="15"/>
        <v>8406.2474999999995</v>
      </c>
      <c r="N37" s="19">
        <f t="shared" si="16"/>
        <v>7004.0854170000002</v>
      </c>
    </row>
    <row r="38" spans="1:14" x14ac:dyDescent="0.25">
      <c r="A38" s="25">
        <v>64144</v>
      </c>
      <c r="B38" s="22" t="s">
        <v>74</v>
      </c>
      <c r="C38" s="17"/>
      <c r="D38" s="19">
        <f t="shared" si="0"/>
        <v>14550</v>
      </c>
      <c r="E38" s="19">
        <f t="shared" si="12"/>
        <v>12309</v>
      </c>
      <c r="F38" s="20">
        <v>0.154</v>
      </c>
      <c r="G38" s="19">
        <f t="shared" si="13"/>
        <v>10912.5</v>
      </c>
      <c r="H38" s="19">
        <f t="shared" si="14"/>
        <v>9231.75</v>
      </c>
      <c r="J38" s="23">
        <v>12125</v>
      </c>
      <c r="K38" s="19">
        <f t="shared" si="6"/>
        <v>10257.75</v>
      </c>
      <c r="L38" s="20">
        <v>0.154</v>
      </c>
      <c r="M38" s="19">
        <f t="shared" si="15"/>
        <v>9093.75</v>
      </c>
      <c r="N38" s="19">
        <f t="shared" si="16"/>
        <v>7693.3125</v>
      </c>
    </row>
    <row r="39" spans="1:14" x14ac:dyDescent="0.25">
      <c r="A39" s="25">
        <v>64145</v>
      </c>
      <c r="B39" s="22" t="s">
        <v>75</v>
      </c>
      <c r="C39" s="17"/>
      <c r="D39" s="19">
        <f t="shared" si="0"/>
        <v>15690</v>
      </c>
      <c r="E39" s="19">
        <f t="shared" si="12"/>
        <v>13446</v>
      </c>
      <c r="F39" s="20">
        <v>0.14299999999999999</v>
      </c>
      <c r="G39" s="19">
        <f t="shared" si="13"/>
        <v>11767.5</v>
      </c>
      <c r="H39" s="19">
        <f t="shared" si="14"/>
        <v>10084.5</v>
      </c>
      <c r="J39" s="23">
        <v>13075</v>
      </c>
      <c r="K39" s="19">
        <f t="shared" si="6"/>
        <v>11205.275</v>
      </c>
      <c r="L39" s="20">
        <v>0.14299999999999999</v>
      </c>
      <c r="M39" s="19">
        <f t="shared" si="15"/>
        <v>9806.25</v>
      </c>
      <c r="N39" s="19">
        <f t="shared" si="16"/>
        <v>8403.9562499999993</v>
      </c>
    </row>
    <row r="40" spans="1:14" x14ac:dyDescent="0.25">
      <c r="A40" s="25">
        <v>64146</v>
      </c>
      <c r="B40" s="22" t="s">
        <v>76</v>
      </c>
      <c r="C40" s="17"/>
      <c r="D40" s="19">
        <f t="shared" si="0"/>
        <v>13449.995999999999</v>
      </c>
      <c r="E40" s="19">
        <f t="shared" si="12"/>
        <v>10982</v>
      </c>
      <c r="F40" s="20">
        <v>0.1835</v>
      </c>
      <c r="G40" s="19">
        <f t="shared" si="13"/>
        <v>10087.496999999999</v>
      </c>
      <c r="H40" s="19">
        <f t="shared" si="14"/>
        <v>8236.5</v>
      </c>
      <c r="J40" s="23">
        <v>11208.33</v>
      </c>
      <c r="K40" s="19">
        <f t="shared" si="6"/>
        <v>9151.6014450000002</v>
      </c>
      <c r="L40" s="20">
        <v>0.1835</v>
      </c>
      <c r="M40" s="19">
        <f t="shared" si="15"/>
        <v>8406.2474999999995</v>
      </c>
      <c r="N40" s="19">
        <f t="shared" si="16"/>
        <v>6863.7010837500002</v>
      </c>
    </row>
    <row r="41" spans="1:14" x14ac:dyDescent="0.25">
      <c r="A41" s="25">
        <v>64148</v>
      </c>
      <c r="B41" s="22" t="s">
        <v>77</v>
      </c>
      <c r="C41" s="17"/>
      <c r="D41" s="19">
        <f t="shared" ref="D41:D72" si="17">J41*1.2</f>
        <v>16790.004000000001</v>
      </c>
      <c r="E41" s="19">
        <f t="shared" si="12"/>
        <v>14550</v>
      </c>
      <c r="F41" s="20">
        <v>0.13339999999999999</v>
      </c>
      <c r="G41" s="19">
        <f t="shared" si="13"/>
        <v>12592.503000000001</v>
      </c>
      <c r="H41" s="19">
        <f t="shared" si="14"/>
        <v>10912.5</v>
      </c>
      <c r="J41" s="23">
        <v>13991.67</v>
      </c>
      <c r="K41" s="19">
        <f t="shared" si="6"/>
        <v>12125.181221999999</v>
      </c>
      <c r="L41" s="20">
        <v>0.13339999999999999</v>
      </c>
      <c r="M41" s="19">
        <f t="shared" si="15"/>
        <v>10493.752500000001</v>
      </c>
      <c r="N41" s="19">
        <f t="shared" si="16"/>
        <v>9093.8859164999994</v>
      </c>
    </row>
    <row r="42" spans="1:14" x14ac:dyDescent="0.25">
      <c r="A42" s="25">
        <v>64149</v>
      </c>
      <c r="B42" s="22" t="s">
        <v>78</v>
      </c>
      <c r="C42" s="17"/>
      <c r="D42" s="19">
        <f t="shared" si="17"/>
        <v>17949.995999999999</v>
      </c>
      <c r="E42" s="19">
        <f t="shared" si="12"/>
        <v>15704</v>
      </c>
      <c r="F42" s="20">
        <v>0.12509999999999999</v>
      </c>
      <c r="G42" s="19">
        <f t="shared" si="13"/>
        <v>13462.496999999999</v>
      </c>
      <c r="H42" s="19">
        <f t="shared" si="14"/>
        <v>11778</v>
      </c>
      <c r="J42" s="23">
        <v>14958.33</v>
      </c>
      <c r="K42" s="19">
        <f t="shared" si="6"/>
        <v>13087.042917000001</v>
      </c>
      <c r="L42" s="20">
        <v>0.12509999999999999</v>
      </c>
      <c r="M42" s="19">
        <f t="shared" si="15"/>
        <v>11218.747499999999</v>
      </c>
      <c r="N42" s="19">
        <f t="shared" si="16"/>
        <v>9815.282187750001</v>
      </c>
    </row>
    <row r="43" spans="1:14" x14ac:dyDescent="0.25">
      <c r="A43" s="25">
        <v>64150</v>
      </c>
      <c r="B43" s="22" t="s">
        <v>79</v>
      </c>
      <c r="C43" s="17"/>
      <c r="D43" s="19">
        <f t="shared" si="17"/>
        <v>13449.995999999999</v>
      </c>
      <c r="E43" s="19">
        <f t="shared" si="12"/>
        <v>10982</v>
      </c>
      <c r="F43" s="20">
        <v>0.1835</v>
      </c>
      <c r="G43" s="19">
        <f t="shared" si="13"/>
        <v>10087.496999999999</v>
      </c>
      <c r="H43" s="19">
        <f t="shared" si="14"/>
        <v>8236.5</v>
      </c>
      <c r="J43" s="23">
        <v>11208.33</v>
      </c>
      <c r="K43" s="19">
        <f t="shared" si="6"/>
        <v>9151.6014450000002</v>
      </c>
      <c r="L43" s="20">
        <v>0.1835</v>
      </c>
      <c r="M43" s="19">
        <f t="shared" si="15"/>
        <v>8406.2474999999995</v>
      </c>
      <c r="N43" s="19">
        <f t="shared" si="16"/>
        <v>6863.7010837500002</v>
      </c>
    </row>
    <row r="44" spans="1:14" x14ac:dyDescent="0.25">
      <c r="A44" s="25">
        <v>64152</v>
      </c>
      <c r="B44" s="22" t="s">
        <v>80</v>
      </c>
      <c r="C44" s="17"/>
      <c r="D44" s="19">
        <f t="shared" si="17"/>
        <v>14550</v>
      </c>
      <c r="E44" s="19">
        <f t="shared" si="12"/>
        <v>10966</v>
      </c>
      <c r="F44" s="20">
        <v>0.24629999999999999</v>
      </c>
      <c r="G44" s="19">
        <f t="shared" si="13"/>
        <v>10912.5</v>
      </c>
      <c r="H44" s="19">
        <f t="shared" si="14"/>
        <v>8224.5</v>
      </c>
      <c r="J44" s="23">
        <v>12125</v>
      </c>
      <c r="K44" s="19">
        <f t="shared" si="6"/>
        <v>9138.6124999999993</v>
      </c>
      <c r="L44" s="20">
        <v>0.24629999999999999</v>
      </c>
      <c r="M44" s="19">
        <f t="shared" si="15"/>
        <v>9093.75</v>
      </c>
      <c r="N44" s="19">
        <f t="shared" si="16"/>
        <v>6853.9593749999995</v>
      </c>
    </row>
    <row r="45" spans="1:14" x14ac:dyDescent="0.25">
      <c r="A45" s="25">
        <v>64153</v>
      </c>
      <c r="B45" s="22" t="s">
        <v>81</v>
      </c>
      <c r="C45" s="17"/>
      <c r="D45" s="19">
        <f t="shared" si="17"/>
        <v>12350.003999999999</v>
      </c>
      <c r="E45" s="19">
        <f t="shared" si="12"/>
        <v>9878</v>
      </c>
      <c r="F45" s="20">
        <v>0.20019999999999999</v>
      </c>
      <c r="G45" s="19">
        <f t="shared" si="13"/>
        <v>9262.5029999999988</v>
      </c>
      <c r="H45" s="19">
        <f t="shared" si="14"/>
        <v>7408.5</v>
      </c>
      <c r="J45" s="23">
        <v>10291.67</v>
      </c>
      <c r="K45" s="19">
        <f t="shared" si="6"/>
        <v>8231.277666</v>
      </c>
      <c r="L45" s="20">
        <v>0.20019999999999999</v>
      </c>
      <c r="M45" s="19">
        <f t="shared" si="15"/>
        <v>7718.7525000000005</v>
      </c>
      <c r="N45" s="19">
        <f t="shared" si="16"/>
        <v>6173.4582494999995</v>
      </c>
    </row>
    <row r="46" spans="1:14" x14ac:dyDescent="0.25">
      <c r="A46" s="25">
        <v>64154</v>
      </c>
      <c r="B46" s="22" t="s">
        <v>82</v>
      </c>
      <c r="C46" s="17"/>
      <c r="D46" s="19">
        <f t="shared" si="17"/>
        <v>14550</v>
      </c>
      <c r="E46" s="19">
        <f t="shared" si="12"/>
        <v>11190</v>
      </c>
      <c r="F46" s="20">
        <v>0.23089999999999999</v>
      </c>
      <c r="G46" s="19">
        <f t="shared" si="13"/>
        <v>10912.5</v>
      </c>
      <c r="H46" s="19">
        <f t="shared" si="14"/>
        <v>8392.5</v>
      </c>
      <c r="J46" s="23">
        <v>12125</v>
      </c>
      <c r="K46" s="19">
        <f t="shared" si="6"/>
        <v>9325.3374999999996</v>
      </c>
      <c r="L46" s="20">
        <v>0.23089999999999999</v>
      </c>
      <c r="M46" s="19">
        <f t="shared" si="15"/>
        <v>9093.75</v>
      </c>
      <c r="N46" s="19">
        <f t="shared" si="16"/>
        <v>6994.0031249999993</v>
      </c>
    </row>
    <row r="47" spans="1:14" x14ac:dyDescent="0.25">
      <c r="A47" s="25">
        <v>64155</v>
      </c>
      <c r="B47" s="22" t="s">
        <v>83</v>
      </c>
      <c r="C47" s="17"/>
      <c r="D47" s="19">
        <f t="shared" si="17"/>
        <v>15690</v>
      </c>
      <c r="E47" s="19">
        <f t="shared" si="12"/>
        <v>12326</v>
      </c>
      <c r="F47" s="20">
        <v>0.21440000000000001</v>
      </c>
      <c r="G47" s="19">
        <f t="shared" si="13"/>
        <v>11767.5</v>
      </c>
      <c r="H47" s="19">
        <f t="shared" si="14"/>
        <v>9244.5</v>
      </c>
      <c r="J47" s="23">
        <v>13075</v>
      </c>
      <c r="K47" s="19">
        <f t="shared" si="6"/>
        <v>10271.719999999999</v>
      </c>
      <c r="L47" s="20">
        <v>0.21440000000000001</v>
      </c>
      <c r="M47" s="19">
        <f t="shared" si="15"/>
        <v>9806.25</v>
      </c>
      <c r="N47" s="19">
        <f t="shared" si="16"/>
        <v>7703.7899999999991</v>
      </c>
    </row>
    <row r="48" spans="1:14" x14ac:dyDescent="0.25">
      <c r="A48" s="25"/>
      <c r="B48" s="22"/>
      <c r="C48" s="17"/>
      <c r="D48" s="19">
        <f t="shared" si="17"/>
        <v>0</v>
      </c>
      <c r="E48" s="19">
        <f t="shared" si="12"/>
        <v>0</v>
      </c>
      <c r="F48" s="21"/>
      <c r="G48" s="22"/>
      <c r="H48" s="22"/>
      <c r="J48" s="23"/>
      <c r="K48" s="19">
        <f t="shared" si="6"/>
        <v>0</v>
      </c>
      <c r="L48" s="21"/>
      <c r="M48" s="22"/>
      <c r="N48" s="22"/>
    </row>
    <row r="49" spans="1:14" x14ac:dyDescent="0.25">
      <c r="A49" s="25" t="s">
        <v>21</v>
      </c>
      <c r="B49" s="22" t="s">
        <v>84</v>
      </c>
      <c r="C49" s="17"/>
      <c r="D49" s="19">
        <f t="shared" si="17"/>
        <v>16790.004000000001</v>
      </c>
      <c r="E49" s="19">
        <f t="shared" si="12"/>
        <v>13989</v>
      </c>
      <c r="F49" s="20">
        <v>0.1668</v>
      </c>
      <c r="G49" s="19">
        <f t="shared" ref="G49:G80" si="18">D49*(1-$C$2)</f>
        <v>12592.503000000001</v>
      </c>
      <c r="H49" s="19">
        <f t="shared" ref="H49:H80" si="19">E49*(1-$C$2)</f>
        <v>10491.75</v>
      </c>
      <c r="J49" s="23">
        <v>13991.67</v>
      </c>
      <c r="K49" s="19">
        <f t="shared" si="6"/>
        <v>11657.859444</v>
      </c>
      <c r="L49" s="20">
        <v>0.1668</v>
      </c>
      <c r="M49" s="19">
        <f t="shared" ref="M49:M80" si="20">J49*(1-$C$2)</f>
        <v>10493.752500000001</v>
      </c>
      <c r="N49" s="19">
        <f t="shared" ref="N49:N80" si="21">K49*(1-$C$2)</f>
        <v>8743.3945829999993</v>
      </c>
    </row>
    <row r="50" spans="1:14" x14ac:dyDescent="0.25">
      <c r="A50" s="25">
        <v>64131</v>
      </c>
      <c r="B50" s="22" t="s">
        <v>84</v>
      </c>
      <c r="C50" s="17"/>
      <c r="D50" s="19">
        <f t="shared" si="17"/>
        <v>16790.004000000001</v>
      </c>
      <c r="E50" s="19">
        <f t="shared" si="12"/>
        <v>13989</v>
      </c>
      <c r="F50" s="20">
        <v>0.1668</v>
      </c>
      <c r="G50" s="19">
        <f t="shared" si="18"/>
        <v>12592.503000000001</v>
      </c>
      <c r="H50" s="19">
        <f t="shared" si="19"/>
        <v>10491.75</v>
      </c>
      <c r="J50" s="23">
        <v>13991.67</v>
      </c>
      <c r="K50" s="19">
        <f t="shared" si="6"/>
        <v>11657.859444</v>
      </c>
      <c r="L50" s="20">
        <v>0.1668</v>
      </c>
      <c r="M50" s="19">
        <f t="shared" si="20"/>
        <v>10493.752500000001</v>
      </c>
      <c r="N50" s="19">
        <f t="shared" si="21"/>
        <v>8743.3945829999993</v>
      </c>
    </row>
    <row r="51" spans="1:14" x14ac:dyDescent="0.25">
      <c r="A51" s="25" t="s">
        <v>22</v>
      </c>
      <c r="B51" s="22" t="s">
        <v>85</v>
      </c>
      <c r="C51" s="17"/>
      <c r="D51" s="19">
        <f t="shared" si="17"/>
        <v>17949.995999999999</v>
      </c>
      <c r="E51" s="19">
        <f t="shared" si="12"/>
        <v>15144</v>
      </c>
      <c r="F51" s="20">
        <v>0.15629999999999999</v>
      </c>
      <c r="G51" s="19">
        <f t="shared" si="18"/>
        <v>13462.496999999999</v>
      </c>
      <c r="H51" s="19">
        <f t="shared" si="19"/>
        <v>11358</v>
      </c>
      <c r="J51" s="23">
        <v>14958.33</v>
      </c>
      <c r="K51" s="19">
        <f t="shared" si="6"/>
        <v>12620.343021000001</v>
      </c>
      <c r="L51" s="20">
        <v>0.15629999999999999</v>
      </c>
      <c r="M51" s="19">
        <f t="shared" si="20"/>
        <v>11218.747499999999</v>
      </c>
      <c r="N51" s="19">
        <f t="shared" si="21"/>
        <v>9465.2572657500004</v>
      </c>
    </row>
    <row r="52" spans="1:14" x14ac:dyDescent="0.25">
      <c r="A52" s="25">
        <v>64133</v>
      </c>
      <c r="B52" s="22" t="s">
        <v>85</v>
      </c>
      <c r="C52" s="17"/>
      <c r="D52" s="19">
        <f t="shared" si="17"/>
        <v>17949.995999999999</v>
      </c>
      <c r="E52" s="19">
        <f t="shared" si="12"/>
        <v>15144</v>
      </c>
      <c r="F52" s="20">
        <v>0.15629999999999999</v>
      </c>
      <c r="G52" s="19">
        <f t="shared" si="18"/>
        <v>13462.496999999999</v>
      </c>
      <c r="H52" s="19">
        <f t="shared" si="19"/>
        <v>11358</v>
      </c>
      <c r="J52" s="23">
        <v>14958.33</v>
      </c>
      <c r="K52" s="19">
        <f t="shared" si="6"/>
        <v>12620.343021000001</v>
      </c>
      <c r="L52" s="20">
        <v>0.15629999999999999</v>
      </c>
      <c r="M52" s="19">
        <f t="shared" si="20"/>
        <v>11218.747499999999</v>
      </c>
      <c r="N52" s="19">
        <f t="shared" si="21"/>
        <v>9465.2572657500004</v>
      </c>
    </row>
    <row r="53" spans="1:14" x14ac:dyDescent="0.25">
      <c r="A53" s="25" t="s">
        <v>23</v>
      </c>
      <c r="B53" s="22" t="s">
        <v>86</v>
      </c>
      <c r="C53" s="17"/>
      <c r="D53" s="19">
        <f t="shared" si="17"/>
        <v>19050</v>
      </c>
      <c r="E53" s="19">
        <f t="shared" si="12"/>
        <v>16248</v>
      </c>
      <c r="F53" s="20">
        <v>0.14710000000000001</v>
      </c>
      <c r="G53" s="19">
        <f t="shared" si="18"/>
        <v>14287.5</v>
      </c>
      <c r="H53" s="19">
        <f t="shared" si="19"/>
        <v>12186</v>
      </c>
      <c r="J53" s="23">
        <v>15875</v>
      </c>
      <c r="K53" s="19">
        <f t="shared" si="6"/>
        <v>13539.7875</v>
      </c>
      <c r="L53" s="20">
        <v>0.14710000000000001</v>
      </c>
      <c r="M53" s="19">
        <f t="shared" si="20"/>
        <v>11906.25</v>
      </c>
      <c r="N53" s="19">
        <f t="shared" si="21"/>
        <v>10154.840625000001</v>
      </c>
    </row>
    <row r="54" spans="1:14" x14ac:dyDescent="0.25">
      <c r="A54" s="25">
        <v>64135</v>
      </c>
      <c r="B54" s="22" t="s">
        <v>86</v>
      </c>
      <c r="C54" s="17"/>
      <c r="D54" s="19">
        <f t="shared" si="17"/>
        <v>19050</v>
      </c>
      <c r="E54" s="19">
        <f t="shared" si="12"/>
        <v>16248</v>
      </c>
      <c r="F54" s="20">
        <v>0.14710000000000001</v>
      </c>
      <c r="G54" s="19">
        <f t="shared" si="18"/>
        <v>14287.5</v>
      </c>
      <c r="H54" s="19">
        <f t="shared" si="19"/>
        <v>12186</v>
      </c>
      <c r="J54" s="23">
        <v>15875</v>
      </c>
      <c r="K54" s="19">
        <f t="shared" si="6"/>
        <v>13539.7875</v>
      </c>
      <c r="L54" s="20">
        <v>0.14710000000000001</v>
      </c>
      <c r="M54" s="19">
        <f t="shared" si="20"/>
        <v>11906.25</v>
      </c>
      <c r="N54" s="19">
        <f t="shared" si="21"/>
        <v>10154.840625000001</v>
      </c>
    </row>
    <row r="55" spans="1:14" x14ac:dyDescent="0.25">
      <c r="A55" s="25" t="s">
        <v>24</v>
      </c>
      <c r="B55" s="22" t="s">
        <v>87</v>
      </c>
      <c r="C55" s="17"/>
      <c r="D55" s="19">
        <f t="shared" si="17"/>
        <v>20150.003999999997</v>
      </c>
      <c r="E55" s="19">
        <f t="shared" si="12"/>
        <v>17909</v>
      </c>
      <c r="F55" s="20">
        <v>0.11119999999999999</v>
      </c>
      <c r="G55" s="19">
        <f t="shared" si="18"/>
        <v>15112.502999999997</v>
      </c>
      <c r="H55" s="19">
        <f t="shared" si="19"/>
        <v>13431.75</v>
      </c>
      <c r="J55" s="23">
        <v>16791.669999999998</v>
      </c>
      <c r="K55" s="19">
        <f t="shared" si="6"/>
        <v>14924.436295999998</v>
      </c>
      <c r="L55" s="20">
        <v>0.11119999999999999</v>
      </c>
      <c r="M55" s="19">
        <f t="shared" si="20"/>
        <v>12593.752499999999</v>
      </c>
      <c r="N55" s="19">
        <f t="shared" si="21"/>
        <v>11193.327221999998</v>
      </c>
    </row>
    <row r="56" spans="1:14" x14ac:dyDescent="0.25">
      <c r="A56" s="25">
        <v>64137</v>
      </c>
      <c r="B56" s="22" t="s">
        <v>87</v>
      </c>
      <c r="C56" s="17"/>
      <c r="D56" s="19">
        <f t="shared" si="17"/>
        <v>20150.003999999997</v>
      </c>
      <c r="E56" s="19">
        <f t="shared" si="12"/>
        <v>17909</v>
      </c>
      <c r="F56" s="20">
        <v>0.11119999999999999</v>
      </c>
      <c r="G56" s="19">
        <f t="shared" si="18"/>
        <v>15112.502999999997</v>
      </c>
      <c r="H56" s="19">
        <f t="shared" si="19"/>
        <v>13431.75</v>
      </c>
      <c r="J56" s="23">
        <v>16791.669999999998</v>
      </c>
      <c r="K56" s="19">
        <f t="shared" si="6"/>
        <v>14924.436295999998</v>
      </c>
      <c r="L56" s="20">
        <v>0.11119999999999999</v>
      </c>
      <c r="M56" s="19">
        <f t="shared" si="20"/>
        <v>12593.752499999999</v>
      </c>
      <c r="N56" s="19">
        <f t="shared" si="21"/>
        <v>11193.327221999998</v>
      </c>
    </row>
    <row r="57" spans="1:14" x14ac:dyDescent="0.25">
      <c r="A57" s="25" t="s">
        <v>25</v>
      </c>
      <c r="B57" s="22" t="s">
        <v>88</v>
      </c>
      <c r="C57" s="17"/>
      <c r="D57" s="19">
        <f t="shared" si="17"/>
        <v>21290.003999999997</v>
      </c>
      <c r="E57" s="19">
        <f t="shared" si="12"/>
        <v>15684</v>
      </c>
      <c r="F57" s="20">
        <v>0.26329999999999998</v>
      </c>
      <c r="G57" s="19">
        <f t="shared" si="18"/>
        <v>15967.502999999997</v>
      </c>
      <c r="H57" s="19">
        <f t="shared" si="19"/>
        <v>11763</v>
      </c>
      <c r="J57" s="23">
        <v>17741.669999999998</v>
      </c>
      <c r="K57" s="19">
        <f t="shared" si="6"/>
        <v>13070.288289</v>
      </c>
      <c r="L57" s="20">
        <v>0.26329999999999998</v>
      </c>
      <c r="M57" s="19">
        <f t="shared" si="20"/>
        <v>13306.252499999999</v>
      </c>
      <c r="N57" s="19">
        <f t="shared" si="21"/>
        <v>9802.7162167499991</v>
      </c>
    </row>
    <row r="58" spans="1:14" x14ac:dyDescent="0.25">
      <c r="A58" s="25">
        <v>63420</v>
      </c>
      <c r="B58" s="22" t="s">
        <v>89</v>
      </c>
      <c r="C58" s="17"/>
      <c r="D58" s="19">
        <f t="shared" si="17"/>
        <v>9750</v>
      </c>
      <c r="E58" s="19">
        <f t="shared" si="12"/>
        <v>6721</v>
      </c>
      <c r="F58" s="20">
        <v>0.31069999999999998</v>
      </c>
      <c r="G58" s="19">
        <f t="shared" si="18"/>
        <v>7312.5</v>
      </c>
      <c r="H58" s="19">
        <f t="shared" si="19"/>
        <v>5040.75</v>
      </c>
      <c r="J58" s="23">
        <v>8125</v>
      </c>
      <c r="K58" s="19">
        <f t="shared" si="6"/>
        <v>5600.5625</v>
      </c>
      <c r="L58" s="20">
        <v>0.31069999999999998</v>
      </c>
      <c r="M58" s="19">
        <f t="shared" si="20"/>
        <v>6093.75</v>
      </c>
      <c r="N58" s="19">
        <f t="shared" si="21"/>
        <v>4200.421875</v>
      </c>
    </row>
    <row r="59" spans="1:14" x14ac:dyDescent="0.25">
      <c r="A59" s="25">
        <v>63413</v>
      </c>
      <c r="B59" s="22" t="s">
        <v>90</v>
      </c>
      <c r="C59" s="17"/>
      <c r="D59" s="19">
        <f t="shared" si="17"/>
        <v>16790.004000000001</v>
      </c>
      <c r="E59" s="19">
        <f t="shared" si="12"/>
        <v>13989</v>
      </c>
      <c r="F59" s="20">
        <v>0.1668</v>
      </c>
      <c r="G59" s="19">
        <f t="shared" si="18"/>
        <v>12592.503000000001</v>
      </c>
      <c r="H59" s="19">
        <f t="shared" si="19"/>
        <v>10491.75</v>
      </c>
      <c r="J59" s="23">
        <v>13991.67</v>
      </c>
      <c r="K59" s="19">
        <f t="shared" si="6"/>
        <v>11657.859444</v>
      </c>
      <c r="L59" s="20">
        <v>0.1668</v>
      </c>
      <c r="M59" s="19">
        <f t="shared" si="20"/>
        <v>10493.752500000001</v>
      </c>
      <c r="N59" s="19">
        <f t="shared" si="21"/>
        <v>8743.3945829999993</v>
      </c>
    </row>
    <row r="60" spans="1:14" x14ac:dyDescent="0.25">
      <c r="A60" s="25">
        <v>64132</v>
      </c>
      <c r="B60" s="22" t="s">
        <v>90</v>
      </c>
      <c r="C60" s="17"/>
      <c r="D60" s="19">
        <f t="shared" si="17"/>
        <v>16790.004000000001</v>
      </c>
      <c r="E60" s="19">
        <f t="shared" si="12"/>
        <v>13989</v>
      </c>
      <c r="F60" s="20">
        <v>0.1668</v>
      </c>
      <c r="G60" s="19">
        <f t="shared" si="18"/>
        <v>12592.503000000001</v>
      </c>
      <c r="H60" s="19">
        <f t="shared" si="19"/>
        <v>10491.75</v>
      </c>
      <c r="J60" s="23">
        <v>13991.67</v>
      </c>
      <c r="K60" s="19">
        <f t="shared" si="6"/>
        <v>11657.859444</v>
      </c>
      <c r="L60" s="20">
        <v>0.1668</v>
      </c>
      <c r="M60" s="19">
        <f t="shared" si="20"/>
        <v>10493.752500000001</v>
      </c>
      <c r="N60" s="19">
        <f t="shared" si="21"/>
        <v>8743.3945829999993</v>
      </c>
    </row>
    <row r="61" spans="1:14" x14ac:dyDescent="0.25">
      <c r="A61" s="25">
        <v>63414</v>
      </c>
      <c r="B61" s="22" t="s">
        <v>91</v>
      </c>
      <c r="C61" s="17"/>
      <c r="D61" s="19">
        <f t="shared" si="17"/>
        <v>17949.995999999999</v>
      </c>
      <c r="E61" s="19">
        <f t="shared" si="12"/>
        <v>15144</v>
      </c>
      <c r="F61" s="20">
        <v>0.15629999999999999</v>
      </c>
      <c r="G61" s="19">
        <f t="shared" si="18"/>
        <v>13462.496999999999</v>
      </c>
      <c r="H61" s="19">
        <f t="shared" si="19"/>
        <v>11358</v>
      </c>
      <c r="J61" s="23">
        <v>14958.33</v>
      </c>
      <c r="K61" s="19">
        <f t="shared" si="6"/>
        <v>12620.343021000001</v>
      </c>
      <c r="L61" s="20">
        <v>0.15629999999999999</v>
      </c>
      <c r="M61" s="19">
        <f t="shared" si="20"/>
        <v>11218.747499999999</v>
      </c>
      <c r="N61" s="19">
        <f t="shared" si="21"/>
        <v>9465.2572657500004</v>
      </c>
    </row>
    <row r="62" spans="1:14" x14ac:dyDescent="0.25">
      <c r="A62" s="25">
        <v>63415</v>
      </c>
      <c r="B62" s="22" t="s">
        <v>92</v>
      </c>
      <c r="C62" s="17"/>
      <c r="D62" s="19">
        <f t="shared" si="17"/>
        <v>19050</v>
      </c>
      <c r="E62" s="19">
        <f t="shared" si="12"/>
        <v>16248</v>
      </c>
      <c r="F62" s="20">
        <v>0.14710000000000001</v>
      </c>
      <c r="G62" s="19">
        <f t="shared" si="18"/>
        <v>14287.5</v>
      </c>
      <c r="H62" s="19">
        <f t="shared" si="19"/>
        <v>12186</v>
      </c>
      <c r="J62" s="23">
        <v>15875</v>
      </c>
      <c r="K62" s="19">
        <f t="shared" si="6"/>
        <v>13539.7875</v>
      </c>
      <c r="L62" s="20">
        <v>0.14710000000000001</v>
      </c>
      <c r="M62" s="19">
        <f t="shared" si="20"/>
        <v>11906.25</v>
      </c>
      <c r="N62" s="19">
        <f t="shared" si="21"/>
        <v>10154.840625000001</v>
      </c>
    </row>
    <row r="63" spans="1:14" x14ac:dyDescent="0.25">
      <c r="A63" s="25">
        <v>64136</v>
      </c>
      <c r="B63" s="22" t="s">
        <v>92</v>
      </c>
      <c r="C63" s="17"/>
      <c r="D63" s="19">
        <f t="shared" si="17"/>
        <v>19050</v>
      </c>
      <c r="E63" s="19">
        <f t="shared" si="12"/>
        <v>16248</v>
      </c>
      <c r="F63" s="20">
        <v>0.14710000000000001</v>
      </c>
      <c r="G63" s="19">
        <f t="shared" si="18"/>
        <v>14287.5</v>
      </c>
      <c r="H63" s="19">
        <f t="shared" si="19"/>
        <v>12186</v>
      </c>
      <c r="J63" s="23">
        <v>15875</v>
      </c>
      <c r="K63" s="19">
        <f t="shared" si="6"/>
        <v>13539.7875</v>
      </c>
      <c r="L63" s="20">
        <v>0.14710000000000001</v>
      </c>
      <c r="M63" s="19">
        <f t="shared" si="20"/>
        <v>11906.25</v>
      </c>
      <c r="N63" s="19">
        <f t="shared" si="21"/>
        <v>10154.840625000001</v>
      </c>
    </row>
    <row r="64" spans="1:14" x14ac:dyDescent="0.25">
      <c r="A64" s="25">
        <v>63416</v>
      </c>
      <c r="B64" s="22" t="s">
        <v>93</v>
      </c>
      <c r="C64" s="17"/>
      <c r="D64" s="19">
        <f t="shared" si="17"/>
        <v>20150.003999999997</v>
      </c>
      <c r="E64" s="19">
        <f t="shared" si="12"/>
        <v>17909</v>
      </c>
      <c r="F64" s="20">
        <v>0.11119999999999999</v>
      </c>
      <c r="G64" s="19">
        <f t="shared" si="18"/>
        <v>15112.502999999997</v>
      </c>
      <c r="H64" s="19">
        <f t="shared" si="19"/>
        <v>13431.75</v>
      </c>
      <c r="J64" s="23">
        <v>16791.669999999998</v>
      </c>
      <c r="K64" s="19">
        <f t="shared" si="6"/>
        <v>14924.436295999998</v>
      </c>
      <c r="L64" s="20">
        <v>0.11119999999999999</v>
      </c>
      <c r="M64" s="19">
        <f t="shared" si="20"/>
        <v>12593.752499999999</v>
      </c>
      <c r="N64" s="19">
        <f t="shared" si="21"/>
        <v>11193.327221999998</v>
      </c>
    </row>
    <row r="65" spans="1:14" x14ac:dyDescent="0.25">
      <c r="A65" s="25">
        <v>63417</v>
      </c>
      <c r="B65" s="22" t="s">
        <v>94</v>
      </c>
      <c r="C65" s="17"/>
      <c r="D65" s="19">
        <f t="shared" si="17"/>
        <v>21290.003999999997</v>
      </c>
      <c r="E65" s="19">
        <f t="shared" si="12"/>
        <v>15684</v>
      </c>
      <c r="F65" s="20">
        <v>0.26329999999999998</v>
      </c>
      <c r="G65" s="19">
        <f t="shared" si="18"/>
        <v>15967.502999999997</v>
      </c>
      <c r="H65" s="19">
        <f t="shared" si="19"/>
        <v>11763</v>
      </c>
      <c r="J65" s="23">
        <v>17741.669999999998</v>
      </c>
      <c r="K65" s="19">
        <f t="shared" si="6"/>
        <v>13070.288289</v>
      </c>
      <c r="L65" s="20">
        <v>0.26329999999999998</v>
      </c>
      <c r="M65" s="19">
        <f t="shared" si="20"/>
        <v>13306.252499999999</v>
      </c>
      <c r="N65" s="19">
        <f t="shared" si="21"/>
        <v>9802.7162167499991</v>
      </c>
    </row>
    <row r="66" spans="1:14" x14ac:dyDescent="0.25">
      <c r="A66" s="25" t="s">
        <v>26</v>
      </c>
      <c r="B66" s="22" t="s">
        <v>95</v>
      </c>
      <c r="C66" s="17"/>
      <c r="D66" s="19">
        <f t="shared" si="17"/>
        <v>19050</v>
      </c>
      <c r="E66" s="19">
        <f t="shared" si="12"/>
        <v>15686</v>
      </c>
      <c r="F66" s="20">
        <v>0.17660000000000001</v>
      </c>
      <c r="G66" s="19">
        <f t="shared" si="18"/>
        <v>14287.5</v>
      </c>
      <c r="H66" s="19">
        <f t="shared" si="19"/>
        <v>11764.5</v>
      </c>
      <c r="J66" s="23">
        <v>15875</v>
      </c>
      <c r="K66" s="19">
        <f t="shared" si="6"/>
        <v>13071.475</v>
      </c>
      <c r="L66" s="20">
        <v>0.17660000000000001</v>
      </c>
      <c r="M66" s="19">
        <f t="shared" si="20"/>
        <v>11906.25</v>
      </c>
      <c r="N66" s="19">
        <f t="shared" si="21"/>
        <v>9803.6062500000007</v>
      </c>
    </row>
    <row r="67" spans="1:14" x14ac:dyDescent="0.25">
      <c r="A67" s="25">
        <v>64124</v>
      </c>
      <c r="B67" s="22" t="s">
        <v>95</v>
      </c>
      <c r="C67" s="17"/>
      <c r="D67" s="19">
        <f t="shared" si="17"/>
        <v>19050</v>
      </c>
      <c r="E67" s="19">
        <f t="shared" si="12"/>
        <v>15686</v>
      </c>
      <c r="F67" s="20">
        <v>0.17660000000000001</v>
      </c>
      <c r="G67" s="19">
        <f t="shared" si="18"/>
        <v>14287.5</v>
      </c>
      <c r="H67" s="19">
        <f t="shared" si="19"/>
        <v>11764.5</v>
      </c>
      <c r="J67" s="23">
        <v>15875</v>
      </c>
      <c r="K67" s="19">
        <f t="shared" si="6"/>
        <v>13071.475</v>
      </c>
      <c r="L67" s="20">
        <v>0.17660000000000001</v>
      </c>
      <c r="M67" s="19">
        <f t="shared" si="20"/>
        <v>11906.25</v>
      </c>
      <c r="N67" s="19">
        <f t="shared" si="21"/>
        <v>9803.6062500000007</v>
      </c>
    </row>
    <row r="68" spans="1:14" x14ac:dyDescent="0.25">
      <c r="A68" s="25" t="s">
        <v>27</v>
      </c>
      <c r="B68" s="22" t="s">
        <v>96</v>
      </c>
      <c r="C68" s="17"/>
      <c r="D68" s="19">
        <f t="shared" si="17"/>
        <v>21290.003999999997</v>
      </c>
      <c r="E68" s="19">
        <f t="shared" si="12"/>
        <v>17926</v>
      </c>
      <c r="F68" s="20">
        <v>0.158</v>
      </c>
      <c r="G68" s="19">
        <f t="shared" si="18"/>
        <v>15967.502999999997</v>
      </c>
      <c r="H68" s="19">
        <f t="shared" si="19"/>
        <v>13444.5</v>
      </c>
      <c r="J68" s="23">
        <v>17741.669999999998</v>
      </c>
      <c r="K68" s="19">
        <f t="shared" si="6"/>
        <v>14938.486139999999</v>
      </c>
      <c r="L68" s="20">
        <v>0.158</v>
      </c>
      <c r="M68" s="19">
        <f t="shared" si="20"/>
        <v>13306.252499999999</v>
      </c>
      <c r="N68" s="19">
        <f t="shared" si="21"/>
        <v>11203.864604999999</v>
      </c>
    </row>
    <row r="69" spans="1:14" x14ac:dyDescent="0.25">
      <c r="A69" s="25">
        <v>64125</v>
      </c>
      <c r="B69" s="22" t="s">
        <v>96</v>
      </c>
      <c r="C69" s="17"/>
      <c r="D69" s="19">
        <f t="shared" si="17"/>
        <v>21290.003999999997</v>
      </c>
      <c r="E69" s="19">
        <f t="shared" si="12"/>
        <v>17926</v>
      </c>
      <c r="F69" s="20">
        <v>0.158</v>
      </c>
      <c r="G69" s="19">
        <f t="shared" si="18"/>
        <v>15967.502999999997</v>
      </c>
      <c r="H69" s="19">
        <f t="shared" si="19"/>
        <v>13444.5</v>
      </c>
      <c r="J69" s="23">
        <v>17741.669999999998</v>
      </c>
      <c r="K69" s="19">
        <f t="shared" si="6"/>
        <v>14938.486139999999</v>
      </c>
      <c r="L69" s="20">
        <v>0.158</v>
      </c>
      <c r="M69" s="19">
        <f t="shared" si="20"/>
        <v>13306.252499999999</v>
      </c>
      <c r="N69" s="19">
        <f t="shared" si="21"/>
        <v>11203.864604999999</v>
      </c>
    </row>
    <row r="70" spans="1:14" x14ac:dyDescent="0.25">
      <c r="A70" s="25" t="s">
        <v>28</v>
      </c>
      <c r="B70" s="22" t="s">
        <v>97</v>
      </c>
      <c r="C70" s="17"/>
      <c r="D70" s="19">
        <f t="shared" si="17"/>
        <v>23550</v>
      </c>
      <c r="E70" s="19">
        <f t="shared" si="12"/>
        <v>20185</v>
      </c>
      <c r="F70" s="20">
        <v>0.1429</v>
      </c>
      <c r="G70" s="19">
        <f t="shared" si="18"/>
        <v>17662.5</v>
      </c>
      <c r="H70" s="19">
        <f t="shared" si="19"/>
        <v>15138.75</v>
      </c>
      <c r="J70" s="23">
        <v>19625</v>
      </c>
      <c r="K70" s="19">
        <f t="shared" si="6"/>
        <v>16820.587500000001</v>
      </c>
      <c r="L70" s="20">
        <v>0.1429</v>
      </c>
      <c r="M70" s="19">
        <f t="shared" si="20"/>
        <v>14718.75</v>
      </c>
      <c r="N70" s="19">
        <f t="shared" si="21"/>
        <v>12615.440625000001</v>
      </c>
    </row>
    <row r="71" spans="1:14" x14ac:dyDescent="0.25">
      <c r="A71" s="25">
        <v>64126</v>
      </c>
      <c r="B71" s="22" t="s">
        <v>97</v>
      </c>
      <c r="C71" s="17"/>
      <c r="D71" s="19">
        <f t="shared" si="17"/>
        <v>23550</v>
      </c>
      <c r="E71" s="19">
        <f t="shared" si="12"/>
        <v>20185</v>
      </c>
      <c r="F71" s="20">
        <v>0.1429</v>
      </c>
      <c r="G71" s="19">
        <f t="shared" si="18"/>
        <v>17662.5</v>
      </c>
      <c r="H71" s="19">
        <f t="shared" si="19"/>
        <v>15138.75</v>
      </c>
      <c r="J71" s="23">
        <v>19625</v>
      </c>
      <c r="K71" s="19">
        <f t="shared" si="6"/>
        <v>16820.587500000001</v>
      </c>
      <c r="L71" s="20">
        <v>0.1429</v>
      </c>
      <c r="M71" s="19">
        <f t="shared" si="20"/>
        <v>14718.75</v>
      </c>
      <c r="N71" s="19">
        <f t="shared" si="21"/>
        <v>12615.440625000001</v>
      </c>
    </row>
    <row r="72" spans="1:14" x14ac:dyDescent="0.25">
      <c r="A72" s="25" t="s">
        <v>29</v>
      </c>
      <c r="B72" s="22" t="s">
        <v>98</v>
      </c>
      <c r="C72" s="17"/>
      <c r="D72" s="19">
        <f t="shared" si="17"/>
        <v>10089.995999999999</v>
      </c>
      <c r="E72" s="19">
        <f t="shared" si="12"/>
        <v>7845</v>
      </c>
      <c r="F72" s="20">
        <v>0.2225</v>
      </c>
      <c r="G72" s="19">
        <f t="shared" si="18"/>
        <v>7567.4969999999994</v>
      </c>
      <c r="H72" s="19">
        <f t="shared" si="19"/>
        <v>5883.75</v>
      </c>
      <c r="J72" s="23">
        <v>8408.33</v>
      </c>
      <c r="K72" s="19">
        <f t="shared" si="6"/>
        <v>6537.4765749999997</v>
      </c>
      <c r="L72" s="20">
        <v>0.2225</v>
      </c>
      <c r="M72" s="19">
        <f t="shared" si="20"/>
        <v>6306.2474999999995</v>
      </c>
      <c r="N72" s="19">
        <f t="shared" si="21"/>
        <v>4903.1074312499995</v>
      </c>
    </row>
    <row r="73" spans="1:14" x14ac:dyDescent="0.25">
      <c r="A73" s="25" t="s">
        <v>30</v>
      </c>
      <c r="B73" s="22" t="s">
        <v>99</v>
      </c>
      <c r="C73" s="17"/>
      <c r="D73" s="19">
        <f t="shared" ref="D73:D104" si="22">J73*1.2</f>
        <v>19050</v>
      </c>
      <c r="E73" s="19">
        <f t="shared" si="12"/>
        <v>15686</v>
      </c>
      <c r="F73" s="20">
        <v>0.17660000000000001</v>
      </c>
      <c r="G73" s="19">
        <f t="shared" si="18"/>
        <v>14287.5</v>
      </c>
      <c r="H73" s="19">
        <f t="shared" si="19"/>
        <v>11764.5</v>
      </c>
      <c r="J73" s="23">
        <v>15875</v>
      </c>
      <c r="K73" s="19">
        <f t="shared" si="6"/>
        <v>13071.475</v>
      </c>
      <c r="L73" s="20">
        <v>0.17660000000000001</v>
      </c>
      <c r="M73" s="19">
        <f t="shared" si="20"/>
        <v>11906.25</v>
      </c>
      <c r="N73" s="19">
        <f t="shared" si="21"/>
        <v>9803.6062500000007</v>
      </c>
    </row>
    <row r="74" spans="1:14" x14ac:dyDescent="0.25">
      <c r="A74" s="25">
        <v>64139</v>
      </c>
      <c r="B74" s="22" t="s">
        <v>99</v>
      </c>
      <c r="C74" s="17"/>
      <c r="D74" s="19">
        <f t="shared" si="22"/>
        <v>19050</v>
      </c>
      <c r="E74" s="19">
        <f t="shared" si="12"/>
        <v>15686</v>
      </c>
      <c r="F74" s="20">
        <v>0.17660000000000001</v>
      </c>
      <c r="G74" s="19">
        <f t="shared" si="18"/>
        <v>14287.5</v>
      </c>
      <c r="H74" s="19">
        <f t="shared" si="19"/>
        <v>11764.5</v>
      </c>
      <c r="J74" s="23">
        <v>15875</v>
      </c>
      <c r="K74" s="19">
        <f t="shared" ref="K74:K132" si="23">J74-(J74*L74)</f>
        <v>13071.475</v>
      </c>
      <c r="L74" s="20">
        <v>0.17660000000000001</v>
      </c>
      <c r="M74" s="19">
        <f t="shared" si="20"/>
        <v>11906.25</v>
      </c>
      <c r="N74" s="19">
        <f t="shared" si="21"/>
        <v>9803.6062500000007</v>
      </c>
    </row>
    <row r="75" spans="1:14" x14ac:dyDescent="0.25">
      <c r="A75" s="25" t="s">
        <v>31</v>
      </c>
      <c r="B75" s="22" t="s">
        <v>100</v>
      </c>
      <c r="C75" s="17"/>
      <c r="D75" s="19">
        <f t="shared" si="22"/>
        <v>21290.003999999997</v>
      </c>
      <c r="E75" s="19">
        <f t="shared" si="12"/>
        <v>17926</v>
      </c>
      <c r="F75" s="20">
        <v>0.158</v>
      </c>
      <c r="G75" s="19">
        <f t="shared" si="18"/>
        <v>15967.502999999997</v>
      </c>
      <c r="H75" s="19">
        <f t="shared" si="19"/>
        <v>13444.5</v>
      </c>
      <c r="J75" s="23">
        <v>17741.669999999998</v>
      </c>
      <c r="K75" s="19">
        <f t="shared" si="23"/>
        <v>14938.486139999999</v>
      </c>
      <c r="L75" s="20">
        <v>0.158</v>
      </c>
      <c r="M75" s="19">
        <f t="shared" si="20"/>
        <v>13306.252499999999</v>
      </c>
      <c r="N75" s="19">
        <f t="shared" si="21"/>
        <v>11203.864604999999</v>
      </c>
    </row>
    <row r="76" spans="1:14" x14ac:dyDescent="0.25">
      <c r="A76" s="25">
        <v>64140</v>
      </c>
      <c r="B76" s="22" t="s">
        <v>100</v>
      </c>
      <c r="C76" s="17"/>
      <c r="D76" s="19">
        <f t="shared" si="22"/>
        <v>21290.003999999997</v>
      </c>
      <c r="E76" s="19">
        <f t="shared" si="12"/>
        <v>17926</v>
      </c>
      <c r="F76" s="20">
        <v>0.158</v>
      </c>
      <c r="G76" s="19">
        <f t="shared" si="18"/>
        <v>15967.502999999997</v>
      </c>
      <c r="H76" s="19">
        <f t="shared" si="19"/>
        <v>13444.5</v>
      </c>
      <c r="J76" s="23">
        <v>17741.669999999998</v>
      </c>
      <c r="K76" s="19">
        <f t="shared" si="23"/>
        <v>14938.486139999999</v>
      </c>
      <c r="L76" s="20">
        <v>0.158</v>
      </c>
      <c r="M76" s="19">
        <f t="shared" si="20"/>
        <v>13306.252499999999</v>
      </c>
      <c r="N76" s="19">
        <f t="shared" si="21"/>
        <v>11203.864604999999</v>
      </c>
    </row>
    <row r="77" spans="1:14" x14ac:dyDescent="0.25">
      <c r="A77" s="25" t="s">
        <v>32</v>
      </c>
      <c r="B77" s="22" t="s">
        <v>101</v>
      </c>
      <c r="C77" s="17"/>
      <c r="D77" s="19">
        <f t="shared" si="22"/>
        <v>23550</v>
      </c>
      <c r="E77" s="19">
        <f t="shared" si="12"/>
        <v>20185</v>
      </c>
      <c r="F77" s="20">
        <v>0.1429</v>
      </c>
      <c r="G77" s="19">
        <f t="shared" si="18"/>
        <v>17662.5</v>
      </c>
      <c r="H77" s="19">
        <f t="shared" si="19"/>
        <v>15138.75</v>
      </c>
      <c r="J77" s="23">
        <v>19625</v>
      </c>
      <c r="K77" s="19">
        <f t="shared" si="23"/>
        <v>16820.587500000001</v>
      </c>
      <c r="L77" s="20">
        <v>0.1429</v>
      </c>
      <c r="M77" s="19">
        <f t="shared" si="20"/>
        <v>14718.75</v>
      </c>
      <c r="N77" s="19">
        <f t="shared" si="21"/>
        <v>12615.440625000001</v>
      </c>
    </row>
    <row r="78" spans="1:14" x14ac:dyDescent="0.25">
      <c r="A78" s="25">
        <v>64141</v>
      </c>
      <c r="B78" s="22" t="s">
        <v>101</v>
      </c>
      <c r="C78" s="17"/>
      <c r="D78" s="19">
        <f t="shared" si="22"/>
        <v>23550</v>
      </c>
      <c r="E78" s="19">
        <f t="shared" si="12"/>
        <v>20185</v>
      </c>
      <c r="F78" s="20">
        <v>0.1429</v>
      </c>
      <c r="G78" s="19">
        <f t="shared" si="18"/>
        <v>17662.5</v>
      </c>
      <c r="H78" s="19">
        <f t="shared" si="19"/>
        <v>15138.75</v>
      </c>
      <c r="J78" s="23">
        <v>19625</v>
      </c>
      <c r="K78" s="19">
        <f t="shared" si="23"/>
        <v>16820.587500000001</v>
      </c>
      <c r="L78" s="20">
        <v>0.1429</v>
      </c>
      <c r="M78" s="19">
        <f t="shared" si="20"/>
        <v>14718.75</v>
      </c>
      <c r="N78" s="19">
        <f t="shared" si="21"/>
        <v>12615.440625000001</v>
      </c>
    </row>
    <row r="79" spans="1:14" x14ac:dyDescent="0.25">
      <c r="A79" s="25"/>
      <c r="B79" s="22"/>
      <c r="C79" s="17"/>
      <c r="D79" s="19">
        <f t="shared" si="22"/>
        <v>0</v>
      </c>
      <c r="E79" s="19">
        <f t="shared" si="12"/>
        <v>0</v>
      </c>
      <c r="F79" s="20"/>
      <c r="G79" s="19">
        <f t="shared" si="18"/>
        <v>0</v>
      </c>
      <c r="H79" s="19">
        <f t="shared" si="19"/>
        <v>0</v>
      </c>
      <c r="J79" s="23"/>
      <c r="K79" s="19">
        <f t="shared" si="23"/>
        <v>0</v>
      </c>
      <c r="L79" s="20"/>
      <c r="M79" s="19">
        <f t="shared" si="20"/>
        <v>0</v>
      </c>
      <c r="N79" s="19">
        <f t="shared" si="21"/>
        <v>0</v>
      </c>
    </row>
    <row r="80" spans="1:14" x14ac:dyDescent="0.25">
      <c r="A80" s="25" t="s">
        <v>33</v>
      </c>
      <c r="B80" s="22" t="s">
        <v>102</v>
      </c>
      <c r="C80" s="17"/>
      <c r="D80" s="19">
        <f t="shared" si="22"/>
        <v>21290.003999999997</v>
      </c>
      <c r="E80" s="19">
        <f t="shared" si="12"/>
        <v>12321</v>
      </c>
      <c r="F80" s="20">
        <v>0.42130000000000001</v>
      </c>
      <c r="G80" s="19">
        <f t="shared" si="18"/>
        <v>15967.502999999997</v>
      </c>
      <c r="H80" s="19">
        <f t="shared" si="19"/>
        <v>9240.75</v>
      </c>
      <c r="J80" s="23">
        <v>17741.669999999998</v>
      </c>
      <c r="K80" s="19">
        <f t="shared" si="23"/>
        <v>10267.104428999999</v>
      </c>
      <c r="L80" s="20">
        <v>0.42130000000000001</v>
      </c>
      <c r="M80" s="19">
        <f t="shared" si="20"/>
        <v>13306.252499999999</v>
      </c>
      <c r="N80" s="19">
        <f t="shared" si="21"/>
        <v>7700.3283217499993</v>
      </c>
    </row>
    <row r="81" spans="1:14" x14ac:dyDescent="0.25">
      <c r="A81" s="25" t="s">
        <v>34</v>
      </c>
      <c r="B81" s="22" t="s">
        <v>103</v>
      </c>
      <c r="C81" s="17"/>
      <c r="D81" s="19">
        <f t="shared" si="22"/>
        <v>14889.995999999999</v>
      </c>
      <c r="E81" s="19">
        <f t="shared" si="12"/>
        <v>12313</v>
      </c>
      <c r="F81" s="20">
        <v>0.1731</v>
      </c>
      <c r="G81" s="19">
        <f t="shared" ref="G81:G112" si="24">D81*(1-$C$2)</f>
        <v>11167.496999999999</v>
      </c>
      <c r="H81" s="19">
        <f t="shared" ref="H81:H112" si="25">E81*(1-$C$2)</f>
        <v>9234.75</v>
      </c>
      <c r="J81" s="23">
        <v>12408.33</v>
      </c>
      <c r="K81" s="19">
        <f t="shared" si="23"/>
        <v>10260.448077000001</v>
      </c>
      <c r="L81" s="20">
        <v>0.1731</v>
      </c>
      <c r="M81" s="19">
        <f t="shared" ref="M81:M112" si="26">J81*(1-$C$2)</f>
        <v>9306.2474999999995</v>
      </c>
      <c r="N81" s="19">
        <f t="shared" ref="N81:N112" si="27">K81*(1-$C$2)</f>
        <v>7695.3360577500007</v>
      </c>
    </row>
    <row r="82" spans="1:14" x14ac:dyDescent="0.25">
      <c r="A82" s="25" t="s">
        <v>35</v>
      </c>
      <c r="B82" s="22" t="s">
        <v>104</v>
      </c>
      <c r="C82" s="17"/>
      <c r="D82" s="19">
        <f t="shared" si="22"/>
        <v>18150</v>
      </c>
      <c r="E82" s="19">
        <f t="shared" si="12"/>
        <v>14562</v>
      </c>
      <c r="F82" s="20">
        <v>0.19769999999999999</v>
      </c>
      <c r="G82" s="19">
        <f t="shared" si="24"/>
        <v>13612.5</v>
      </c>
      <c r="H82" s="19">
        <f t="shared" si="25"/>
        <v>10921.5</v>
      </c>
      <c r="J82" s="23">
        <v>15125</v>
      </c>
      <c r="K82" s="19">
        <f t="shared" si="23"/>
        <v>12134.7875</v>
      </c>
      <c r="L82" s="20">
        <v>0.19769999999999999</v>
      </c>
      <c r="M82" s="19">
        <f t="shared" si="26"/>
        <v>11343.75</v>
      </c>
      <c r="N82" s="19">
        <f t="shared" si="27"/>
        <v>9101.0906250000007</v>
      </c>
    </row>
    <row r="83" spans="1:14" x14ac:dyDescent="0.25">
      <c r="A83" s="25" t="s">
        <v>36</v>
      </c>
      <c r="B83" s="22" t="s">
        <v>105</v>
      </c>
      <c r="C83" s="17"/>
      <c r="D83" s="19">
        <f t="shared" si="22"/>
        <v>15690</v>
      </c>
      <c r="E83" s="19">
        <f t="shared" si="12"/>
        <v>12326</v>
      </c>
      <c r="F83" s="20">
        <v>0.21440000000000001</v>
      </c>
      <c r="G83" s="19">
        <f t="shared" si="24"/>
        <v>11767.5</v>
      </c>
      <c r="H83" s="19">
        <f t="shared" si="25"/>
        <v>9244.5</v>
      </c>
      <c r="J83" s="23">
        <v>13075</v>
      </c>
      <c r="K83" s="19">
        <f t="shared" si="23"/>
        <v>10271.719999999999</v>
      </c>
      <c r="L83" s="20">
        <v>0.21440000000000001</v>
      </c>
      <c r="M83" s="19">
        <f t="shared" si="26"/>
        <v>9806.25</v>
      </c>
      <c r="N83" s="19">
        <f t="shared" si="27"/>
        <v>7703.7899999999991</v>
      </c>
    </row>
    <row r="84" spans="1:14" x14ac:dyDescent="0.25">
      <c r="A84" s="25">
        <v>64118</v>
      </c>
      <c r="B84" s="22" t="s">
        <v>106</v>
      </c>
      <c r="C84" s="17"/>
      <c r="D84" s="19">
        <f t="shared" si="22"/>
        <v>17949.995999999999</v>
      </c>
      <c r="E84" s="19">
        <f t="shared" si="12"/>
        <v>15704</v>
      </c>
      <c r="F84" s="20">
        <v>0.12509999999999999</v>
      </c>
      <c r="G84" s="19">
        <f t="shared" si="24"/>
        <v>13462.496999999999</v>
      </c>
      <c r="H84" s="19">
        <f t="shared" si="25"/>
        <v>11778</v>
      </c>
      <c r="J84" s="23">
        <v>14958.33</v>
      </c>
      <c r="K84" s="19">
        <f t="shared" si="23"/>
        <v>13087.042917000001</v>
      </c>
      <c r="L84" s="20">
        <v>0.12509999999999999</v>
      </c>
      <c r="M84" s="19">
        <f t="shared" si="26"/>
        <v>11218.747499999999</v>
      </c>
      <c r="N84" s="19">
        <f t="shared" si="27"/>
        <v>9815.282187750001</v>
      </c>
    </row>
    <row r="85" spans="1:14" x14ac:dyDescent="0.25">
      <c r="A85" s="25">
        <v>64178</v>
      </c>
      <c r="B85" s="22" t="s">
        <v>107</v>
      </c>
      <c r="C85" s="17"/>
      <c r="D85" s="19">
        <f t="shared" si="22"/>
        <v>22389.996000000003</v>
      </c>
      <c r="E85" s="19">
        <f t="shared" si="12"/>
        <v>19029</v>
      </c>
      <c r="F85" s="20">
        <v>0.15010000000000001</v>
      </c>
      <c r="G85" s="19">
        <f t="shared" si="24"/>
        <v>16792.497000000003</v>
      </c>
      <c r="H85" s="19">
        <f t="shared" si="25"/>
        <v>14271.75</v>
      </c>
      <c r="J85" s="23">
        <v>18658.330000000002</v>
      </c>
      <c r="K85" s="19">
        <f t="shared" si="23"/>
        <v>15857.714667</v>
      </c>
      <c r="L85" s="20">
        <v>0.15010000000000001</v>
      </c>
      <c r="M85" s="19">
        <f t="shared" si="26"/>
        <v>13993.747500000001</v>
      </c>
      <c r="N85" s="19">
        <f t="shared" si="27"/>
        <v>11893.28600025</v>
      </c>
    </row>
    <row r="86" spans="1:14" x14ac:dyDescent="0.25">
      <c r="A86" s="25">
        <v>64183</v>
      </c>
      <c r="B86" s="22" t="s">
        <v>108</v>
      </c>
      <c r="C86" s="17"/>
      <c r="D86" s="19">
        <f t="shared" si="22"/>
        <v>17949.995999999999</v>
      </c>
      <c r="E86" s="19">
        <f t="shared" si="12"/>
        <v>15704</v>
      </c>
      <c r="F86" s="20">
        <v>0.12509999999999999</v>
      </c>
      <c r="G86" s="19">
        <f t="shared" si="24"/>
        <v>13462.496999999999</v>
      </c>
      <c r="H86" s="19">
        <f t="shared" si="25"/>
        <v>11778</v>
      </c>
      <c r="J86" s="23">
        <v>14958.33</v>
      </c>
      <c r="K86" s="19">
        <f t="shared" si="23"/>
        <v>13087.042917000001</v>
      </c>
      <c r="L86" s="20">
        <v>0.12509999999999999</v>
      </c>
      <c r="M86" s="19">
        <f t="shared" si="26"/>
        <v>11218.747499999999</v>
      </c>
      <c r="N86" s="19">
        <f t="shared" si="27"/>
        <v>9815.282187750001</v>
      </c>
    </row>
    <row r="87" spans="1:14" x14ac:dyDescent="0.25">
      <c r="A87" s="25">
        <v>64184</v>
      </c>
      <c r="B87" s="22" t="s">
        <v>109</v>
      </c>
      <c r="C87" s="17"/>
      <c r="D87" s="19">
        <f t="shared" si="22"/>
        <v>16790.004000000001</v>
      </c>
      <c r="E87" s="19">
        <f t="shared" si="12"/>
        <v>14550</v>
      </c>
      <c r="F87" s="20">
        <v>0.13339999999999999</v>
      </c>
      <c r="G87" s="19">
        <f t="shared" si="24"/>
        <v>12592.503000000001</v>
      </c>
      <c r="H87" s="19">
        <f t="shared" si="25"/>
        <v>10912.5</v>
      </c>
      <c r="J87" s="23">
        <v>13991.67</v>
      </c>
      <c r="K87" s="19">
        <f t="shared" si="23"/>
        <v>12125.181221999999</v>
      </c>
      <c r="L87" s="20">
        <v>0.13339999999999999</v>
      </c>
      <c r="M87" s="19">
        <f t="shared" si="26"/>
        <v>10493.752500000001</v>
      </c>
      <c r="N87" s="19">
        <f t="shared" si="27"/>
        <v>9093.8859164999994</v>
      </c>
    </row>
    <row r="88" spans="1:14" x14ac:dyDescent="0.25">
      <c r="A88" s="25">
        <v>63566</v>
      </c>
      <c r="B88" s="22" t="s">
        <v>110</v>
      </c>
      <c r="C88" s="17"/>
      <c r="D88" s="19">
        <f t="shared" si="22"/>
        <v>15690</v>
      </c>
      <c r="E88" s="19">
        <f t="shared" ref="E88:E146" si="28">ROUND(D88-(D88*F88),0)</f>
        <v>12326</v>
      </c>
      <c r="F88" s="20">
        <v>0.21440000000000001</v>
      </c>
      <c r="G88" s="19">
        <f t="shared" si="24"/>
        <v>11767.5</v>
      </c>
      <c r="H88" s="19">
        <f t="shared" si="25"/>
        <v>9244.5</v>
      </c>
      <c r="J88" s="23">
        <v>13075</v>
      </c>
      <c r="K88" s="19">
        <f t="shared" si="23"/>
        <v>10271.719999999999</v>
      </c>
      <c r="L88" s="20">
        <v>0.21440000000000001</v>
      </c>
      <c r="M88" s="19">
        <f t="shared" si="26"/>
        <v>9806.25</v>
      </c>
      <c r="N88" s="19">
        <f t="shared" si="27"/>
        <v>7703.7899999999991</v>
      </c>
    </row>
    <row r="89" spans="1:14" x14ac:dyDescent="0.25">
      <c r="A89" s="25">
        <v>63480</v>
      </c>
      <c r="B89" s="22" t="s">
        <v>111</v>
      </c>
      <c r="C89" s="17"/>
      <c r="D89" s="19">
        <f t="shared" si="22"/>
        <v>19250.004000000001</v>
      </c>
      <c r="E89" s="19">
        <f t="shared" si="28"/>
        <v>15219</v>
      </c>
      <c r="F89" s="20">
        <v>0.2094</v>
      </c>
      <c r="G89" s="19">
        <f t="shared" si="24"/>
        <v>14437.503000000001</v>
      </c>
      <c r="H89" s="19">
        <f t="shared" si="25"/>
        <v>11414.25</v>
      </c>
      <c r="J89" s="23">
        <v>16041.67</v>
      </c>
      <c r="K89" s="19">
        <f t="shared" si="23"/>
        <v>12682.544302</v>
      </c>
      <c r="L89" s="20">
        <v>0.2094</v>
      </c>
      <c r="M89" s="19">
        <f t="shared" si="26"/>
        <v>12031.252500000001</v>
      </c>
      <c r="N89" s="19">
        <f t="shared" si="27"/>
        <v>9511.9082264999997</v>
      </c>
    </row>
    <row r="90" spans="1:14" x14ac:dyDescent="0.25">
      <c r="A90" s="25">
        <v>63475</v>
      </c>
      <c r="B90" s="22" t="s">
        <v>112</v>
      </c>
      <c r="C90" s="17"/>
      <c r="D90" s="19">
        <f t="shared" si="22"/>
        <v>18249.995999999999</v>
      </c>
      <c r="E90" s="19">
        <f t="shared" si="28"/>
        <v>14553</v>
      </c>
      <c r="F90" s="20">
        <v>0.2026</v>
      </c>
      <c r="G90" s="19">
        <f t="shared" si="24"/>
        <v>13687.496999999999</v>
      </c>
      <c r="H90" s="19">
        <f t="shared" si="25"/>
        <v>10914.75</v>
      </c>
      <c r="J90" s="23">
        <v>15208.33</v>
      </c>
      <c r="K90" s="19">
        <f t="shared" si="23"/>
        <v>12127.122342000001</v>
      </c>
      <c r="L90" s="20">
        <v>0.2026</v>
      </c>
      <c r="M90" s="19">
        <f t="shared" si="26"/>
        <v>11406.247499999999</v>
      </c>
      <c r="N90" s="19">
        <f t="shared" si="27"/>
        <v>9095.3417565</v>
      </c>
    </row>
    <row r="91" spans="1:14" x14ac:dyDescent="0.25">
      <c r="A91" s="25">
        <v>63476</v>
      </c>
      <c r="B91" s="22" t="s">
        <v>113</v>
      </c>
      <c r="C91" s="17"/>
      <c r="D91" s="19">
        <f t="shared" si="22"/>
        <v>21489.996000000003</v>
      </c>
      <c r="E91" s="19">
        <f t="shared" si="28"/>
        <v>15666</v>
      </c>
      <c r="F91" s="20">
        <v>0.27100000000000002</v>
      </c>
      <c r="G91" s="19">
        <f t="shared" si="24"/>
        <v>16117.497000000003</v>
      </c>
      <c r="H91" s="19">
        <f t="shared" si="25"/>
        <v>11749.5</v>
      </c>
      <c r="J91" s="23">
        <v>17908.330000000002</v>
      </c>
      <c r="K91" s="19">
        <f t="shared" si="23"/>
        <v>13055.172570000001</v>
      </c>
      <c r="L91" s="20">
        <v>0.27100000000000002</v>
      </c>
      <c r="M91" s="19">
        <f t="shared" si="26"/>
        <v>13431.247500000001</v>
      </c>
      <c r="N91" s="19">
        <f t="shared" si="27"/>
        <v>9791.3794275</v>
      </c>
    </row>
    <row r="92" spans="1:14" x14ac:dyDescent="0.25">
      <c r="A92" s="25"/>
      <c r="B92" s="22"/>
      <c r="C92" s="17"/>
      <c r="D92" s="19">
        <f t="shared" si="22"/>
        <v>0</v>
      </c>
      <c r="E92" s="19">
        <f t="shared" si="28"/>
        <v>0</v>
      </c>
      <c r="F92" s="20"/>
      <c r="G92" s="19">
        <f t="shared" si="24"/>
        <v>0</v>
      </c>
      <c r="H92" s="19">
        <f t="shared" si="25"/>
        <v>0</v>
      </c>
      <c r="J92" s="23"/>
      <c r="K92" s="19">
        <f t="shared" si="23"/>
        <v>0</v>
      </c>
      <c r="L92" s="20"/>
      <c r="M92" s="19">
        <f t="shared" si="26"/>
        <v>0</v>
      </c>
      <c r="N92" s="19">
        <f t="shared" si="27"/>
        <v>0</v>
      </c>
    </row>
    <row r="93" spans="1:14" x14ac:dyDescent="0.25">
      <c r="A93" s="25">
        <v>63523</v>
      </c>
      <c r="B93" s="22" t="s">
        <v>114</v>
      </c>
      <c r="C93" s="17"/>
      <c r="D93" s="19">
        <f t="shared" si="22"/>
        <v>5049.9960000000001</v>
      </c>
      <c r="E93" s="19">
        <f t="shared" si="28"/>
        <v>3363</v>
      </c>
      <c r="F93" s="20">
        <v>0.33410000000000001</v>
      </c>
      <c r="G93" s="19">
        <f t="shared" si="24"/>
        <v>3787.4970000000003</v>
      </c>
      <c r="H93" s="19">
        <f t="shared" si="25"/>
        <v>2522.25</v>
      </c>
      <c r="J93" s="23">
        <v>4208.33</v>
      </c>
      <c r="K93" s="19">
        <f t="shared" si="23"/>
        <v>2802.326947</v>
      </c>
      <c r="L93" s="20">
        <v>0.33410000000000001</v>
      </c>
      <c r="M93" s="19">
        <f t="shared" si="26"/>
        <v>3156.2474999999999</v>
      </c>
      <c r="N93" s="19">
        <f t="shared" si="27"/>
        <v>2101.7452102500001</v>
      </c>
    </row>
    <row r="94" spans="1:14" x14ac:dyDescent="0.25">
      <c r="A94" s="25">
        <v>63524</v>
      </c>
      <c r="B94" s="22" t="s">
        <v>115</v>
      </c>
      <c r="C94" s="17"/>
      <c r="D94" s="19">
        <f t="shared" si="22"/>
        <v>6050.0039999999999</v>
      </c>
      <c r="E94" s="19">
        <f t="shared" si="28"/>
        <v>3356</v>
      </c>
      <c r="F94" s="20">
        <v>0.44529999999999997</v>
      </c>
      <c r="G94" s="19">
        <f t="shared" si="24"/>
        <v>4537.5029999999997</v>
      </c>
      <c r="H94" s="19">
        <f t="shared" si="25"/>
        <v>2517</v>
      </c>
      <c r="J94" s="23">
        <v>5041.67</v>
      </c>
      <c r="K94" s="19">
        <f t="shared" si="23"/>
        <v>2796.6143489999999</v>
      </c>
      <c r="L94" s="20">
        <v>0.44529999999999997</v>
      </c>
      <c r="M94" s="19">
        <f t="shared" si="26"/>
        <v>3781.2525000000001</v>
      </c>
      <c r="N94" s="19">
        <f t="shared" si="27"/>
        <v>2097.4607617500001</v>
      </c>
    </row>
    <row r="95" spans="1:14" x14ac:dyDescent="0.25">
      <c r="A95" s="25">
        <v>63529</v>
      </c>
      <c r="B95" s="22" t="s">
        <v>116</v>
      </c>
      <c r="C95" s="17"/>
      <c r="D95" s="19">
        <f t="shared" si="22"/>
        <v>13089.995999999999</v>
      </c>
      <c r="E95" s="19">
        <f t="shared" si="28"/>
        <v>8499</v>
      </c>
      <c r="F95" s="20">
        <v>0.35070000000000001</v>
      </c>
      <c r="G95" s="19">
        <f t="shared" si="24"/>
        <v>9817.4969999999994</v>
      </c>
      <c r="H95" s="19">
        <f t="shared" si="25"/>
        <v>6374.25</v>
      </c>
      <c r="J95" s="23">
        <v>10908.33</v>
      </c>
      <c r="K95" s="19">
        <f t="shared" si="23"/>
        <v>7082.7786689999994</v>
      </c>
      <c r="L95" s="20">
        <v>0.35070000000000001</v>
      </c>
      <c r="M95" s="19">
        <f t="shared" si="26"/>
        <v>8181.2474999999995</v>
      </c>
      <c r="N95" s="19">
        <f t="shared" si="27"/>
        <v>5312.0840017499995</v>
      </c>
    </row>
    <row r="96" spans="1:14" x14ac:dyDescent="0.25">
      <c r="A96" s="25">
        <v>63530</v>
      </c>
      <c r="B96" s="22" t="s">
        <v>117</v>
      </c>
      <c r="C96" s="17"/>
      <c r="D96" s="19">
        <f t="shared" si="22"/>
        <v>13089.995999999999</v>
      </c>
      <c r="E96" s="19">
        <f t="shared" si="28"/>
        <v>8499</v>
      </c>
      <c r="F96" s="20">
        <v>0.35070000000000001</v>
      </c>
      <c r="G96" s="19">
        <f t="shared" si="24"/>
        <v>9817.4969999999994</v>
      </c>
      <c r="H96" s="19">
        <f t="shared" si="25"/>
        <v>6374.25</v>
      </c>
      <c r="J96" s="23">
        <v>10908.33</v>
      </c>
      <c r="K96" s="19">
        <f t="shared" si="23"/>
        <v>7082.7786689999994</v>
      </c>
      <c r="L96" s="20">
        <v>0.35070000000000001</v>
      </c>
      <c r="M96" s="19">
        <f t="shared" si="26"/>
        <v>8181.2474999999995</v>
      </c>
      <c r="N96" s="19">
        <f t="shared" si="27"/>
        <v>5312.0840017499995</v>
      </c>
    </row>
    <row r="97" spans="1:14" x14ac:dyDescent="0.25">
      <c r="A97" s="25">
        <v>63531</v>
      </c>
      <c r="B97" s="22" t="s">
        <v>118</v>
      </c>
      <c r="C97" s="17"/>
      <c r="D97" s="19">
        <f t="shared" si="22"/>
        <v>5700</v>
      </c>
      <c r="E97" s="19">
        <f t="shared" si="28"/>
        <v>3348</v>
      </c>
      <c r="F97" s="20">
        <v>0.41260000000000002</v>
      </c>
      <c r="G97" s="19">
        <f t="shared" si="24"/>
        <v>4275</v>
      </c>
      <c r="H97" s="19">
        <f t="shared" si="25"/>
        <v>2511</v>
      </c>
      <c r="J97" s="23">
        <v>4750</v>
      </c>
      <c r="K97" s="19">
        <f t="shared" si="23"/>
        <v>2790.1499999999996</v>
      </c>
      <c r="L97" s="20">
        <v>0.41260000000000002</v>
      </c>
      <c r="M97" s="19">
        <f t="shared" si="26"/>
        <v>3562.5</v>
      </c>
      <c r="N97" s="19">
        <f t="shared" si="27"/>
        <v>2092.6124999999997</v>
      </c>
    </row>
    <row r="98" spans="1:14" x14ac:dyDescent="0.25">
      <c r="A98" s="25">
        <v>63838</v>
      </c>
      <c r="B98" s="22" t="s">
        <v>119</v>
      </c>
      <c r="C98" s="17"/>
      <c r="D98" s="19">
        <f t="shared" si="22"/>
        <v>8390.003999999999</v>
      </c>
      <c r="E98" s="19">
        <f t="shared" si="28"/>
        <v>3349</v>
      </c>
      <c r="F98" s="20">
        <v>0.6008</v>
      </c>
      <c r="G98" s="19">
        <f t="shared" si="24"/>
        <v>6292.5029999999988</v>
      </c>
      <c r="H98" s="19">
        <f t="shared" si="25"/>
        <v>2511.75</v>
      </c>
      <c r="J98" s="23">
        <v>6991.67</v>
      </c>
      <c r="K98" s="19">
        <f t="shared" si="23"/>
        <v>2791.0746639999998</v>
      </c>
      <c r="L98" s="20">
        <v>0.6008</v>
      </c>
      <c r="M98" s="19">
        <f t="shared" si="26"/>
        <v>5243.7525000000005</v>
      </c>
      <c r="N98" s="19">
        <f t="shared" si="27"/>
        <v>2093.3059979999998</v>
      </c>
    </row>
    <row r="99" spans="1:14" x14ac:dyDescent="0.25">
      <c r="A99" s="25">
        <v>63839</v>
      </c>
      <c r="B99" s="22" t="s">
        <v>120</v>
      </c>
      <c r="C99" s="17"/>
      <c r="D99" s="19">
        <f t="shared" si="22"/>
        <v>8390.003999999999</v>
      </c>
      <c r="E99" s="19">
        <f t="shared" si="28"/>
        <v>3349</v>
      </c>
      <c r="F99" s="20">
        <v>0.6008</v>
      </c>
      <c r="G99" s="19">
        <f t="shared" si="24"/>
        <v>6292.5029999999988</v>
      </c>
      <c r="H99" s="19">
        <f t="shared" si="25"/>
        <v>2511.75</v>
      </c>
      <c r="J99" s="23">
        <v>6991.67</v>
      </c>
      <c r="K99" s="19">
        <f t="shared" si="23"/>
        <v>2791.0746639999998</v>
      </c>
      <c r="L99" s="20">
        <v>0.6008</v>
      </c>
      <c r="M99" s="19">
        <f t="shared" si="26"/>
        <v>5243.7525000000005</v>
      </c>
      <c r="N99" s="19">
        <f t="shared" si="27"/>
        <v>2093.3059979999998</v>
      </c>
    </row>
    <row r="100" spans="1:14" x14ac:dyDescent="0.25">
      <c r="A100" s="25">
        <v>63534</v>
      </c>
      <c r="B100" s="22" t="s">
        <v>121</v>
      </c>
      <c r="C100" s="17"/>
      <c r="D100" s="19">
        <f t="shared" si="22"/>
        <v>6050.0039999999999</v>
      </c>
      <c r="E100" s="19">
        <f t="shared" si="28"/>
        <v>3356</v>
      </c>
      <c r="F100" s="20">
        <v>0.44529999999999997</v>
      </c>
      <c r="G100" s="19">
        <f t="shared" si="24"/>
        <v>4537.5029999999997</v>
      </c>
      <c r="H100" s="19">
        <f t="shared" si="25"/>
        <v>2517</v>
      </c>
      <c r="J100" s="23">
        <v>5041.67</v>
      </c>
      <c r="K100" s="19">
        <f t="shared" si="23"/>
        <v>2796.6143489999999</v>
      </c>
      <c r="L100" s="20">
        <v>0.44529999999999997</v>
      </c>
      <c r="M100" s="19">
        <f t="shared" si="26"/>
        <v>3781.2525000000001</v>
      </c>
      <c r="N100" s="19">
        <f t="shared" si="27"/>
        <v>2097.4607617500001</v>
      </c>
    </row>
    <row r="101" spans="1:14" x14ac:dyDescent="0.25">
      <c r="A101" s="25">
        <v>63535</v>
      </c>
      <c r="B101" s="22" t="s">
        <v>122</v>
      </c>
      <c r="C101" s="17"/>
      <c r="D101" s="19">
        <f t="shared" si="22"/>
        <v>4149.9960000000001</v>
      </c>
      <c r="E101" s="19">
        <f t="shared" si="28"/>
        <v>3363</v>
      </c>
      <c r="F101" s="20">
        <v>0.18970000000000001</v>
      </c>
      <c r="G101" s="19">
        <f t="shared" si="24"/>
        <v>3112.4970000000003</v>
      </c>
      <c r="H101" s="19">
        <f t="shared" si="25"/>
        <v>2522.25</v>
      </c>
      <c r="J101" s="23">
        <v>3458.33</v>
      </c>
      <c r="K101" s="19">
        <f t="shared" si="23"/>
        <v>2802.284799</v>
      </c>
      <c r="L101" s="20">
        <v>0.18970000000000001</v>
      </c>
      <c r="M101" s="19">
        <f t="shared" si="26"/>
        <v>2593.7474999999999</v>
      </c>
      <c r="N101" s="19">
        <f t="shared" si="27"/>
        <v>2101.7135992499998</v>
      </c>
    </row>
    <row r="102" spans="1:14" x14ac:dyDescent="0.25">
      <c r="A102" s="25">
        <v>64077</v>
      </c>
      <c r="B102" s="22" t="s">
        <v>123</v>
      </c>
      <c r="C102" s="17"/>
      <c r="D102" s="19">
        <f t="shared" si="22"/>
        <v>3350.0039999999999</v>
      </c>
      <c r="E102" s="19">
        <f t="shared" si="28"/>
        <v>2230</v>
      </c>
      <c r="F102" s="20">
        <v>0.33439999999999998</v>
      </c>
      <c r="G102" s="19">
        <f t="shared" si="24"/>
        <v>2512.5029999999997</v>
      </c>
      <c r="H102" s="19">
        <f t="shared" si="25"/>
        <v>1672.5</v>
      </c>
      <c r="J102" s="23">
        <v>2791.67</v>
      </c>
      <c r="K102" s="19">
        <f t="shared" si="23"/>
        <v>1858.1355520000002</v>
      </c>
      <c r="L102" s="20">
        <v>0.33439999999999998</v>
      </c>
      <c r="M102" s="19">
        <f t="shared" si="26"/>
        <v>2093.7525000000001</v>
      </c>
      <c r="N102" s="19">
        <f t="shared" si="27"/>
        <v>1393.6016640000003</v>
      </c>
    </row>
    <row r="103" spans="1:14" x14ac:dyDescent="0.25">
      <c r="A103" s="25">
        <v>64078</v>
      </c>
      <c r="B103" s="22" t="s">
        <v>124</v>
      </c>
      <c r="C103" s="17"/>
      <c r="D103" s="19">
        <f t="shared" si="22"/>
        <v>5049.9960000000001</v>
      </c>
      <c r="E103" s="19">
        <f t="shared" si="28"/>
        <v>3363</v>
      </c>
      <c r="F103" s="20">
        <v>0.33410000000000001</v>
      </c>
      <c r="G103" s="19">
        <f t="shared" si="24"/>
        <v>3787.4970000000003</v>
      </c>
      <c r="H103" s="19">
        <f t="shared" si="25"/>
        <v>2522.25</v>
      </c>
      <c r="J103" s="23">
        <v>4208.33</v>
      </c>
      <c r="K103" s="19">
        <f t="shared" si="23"/>
        <v>2802.326947</v>
      </c>
      <c r="L103" s="20">
        <v>0.33410000000000001</v>
      </c>
      <c r="M103" s="19">
        <f t="shared" si="26"/>
        <v>3156.2474999999999</v>
      </c>
      <c r="N103" s="19">
        <f t="shared" si="27"/>
        <v>2101.7452102500001</v>
      </c>
    </row>
    <row r="104" spans="1:14" x14ac:dyDescent="0.25">
      <c r="A104" s="25">
        <v>64107</v>
      </c>
      <c r="B104" s="22" t="s">
        <v>125</v>
      </c>
      <c r="C104" s="17"/>
      <c r="D104" s="19">
        <f t="shared" si="22"/>
        <v>4490.0039999999999</v>
      </c>
      <c r="E104" s="19">
        <f t="shared" si="28"/>
        <v>3365</v>
      </c>
      <c r="F104" s="20">
        <v>0.25059999999999999</v>
      </c>
      <c r="G104" s="19">
        <f t="shared" si="24"/>
        <v>3367.5029999999997</v>
      </c>
      <c r="H104" s="19">
        <f t="shared" si="25"/>
        <v>2523.75</v>
      </c>
      <c r="J104" s="23">
        <v>3741.67</v>
      </c>
      <c r="K104" s="19">
        <f t="shared" si="23"/>
        <v>2804.0074979999999</v>
      </c>
      <c r="L104" s="20">
        <v>0.25059999999999999</v>
      </c>
      <c r="M104" s="19">
        <f t="shared" si="26"/>
        <v>2806.2525000000001</v>
      </c>
      <c r="N104" s="19">
        <f t="shared" si="27"/>
        <v>2103.0056235000002</v>
      </c>
    </row>
    <row r="105" spans="1:14" x14ac:dyDescent="0.25">
      <c r="A105" s="25">
        <v>64108</v>
      </c>
      <c r="B105" s="22" t="s">
        <v>126</v>
      </c>
      <c r="C105" s="17"/>
      <c r="D105" s="19">
        <f t="shared" ref="D105:D136" si="29">J105*1.2</f>
        <v>5589.9960000000001</v>
      </c>
      <c r="E105" s="19">
        <f t="shared" si="28"/>
        <v>3350</v>
      </c>
      <c r="F105" s="20">
        <v>0.40079999999999999</v>
      </c>
      <c r="G105" s="19">
        <f t="shared" si="24"/>
        <v>4192.4970000000003</v>
      </c>
      <c r="H105" s="19">
        <f t="shared" si="25"/>
        <v>2512.5</v>
      </c>
      <c r="J105" s="23">
        <v>4658.33</v>
      </c>
      <c r="K105" s="19">
        <f t="shared" si="23"/>
        <v>2791.2713359999998</v>
      </c>
      <c r="L105" s="20">
        <v>0.40079999999999999</v>
      </c>
      <c r="M105" s="19">
        <f t="shared" si="26"/>
        <v>3493.7474999999999</v>
      </c>
      <c r="N105" s="19">
        <f t="shared" si="27"/>
        <v>2093.4535019999998</v>
      </c>
    </row>
    <row r="106" spans="1:14" x14ac:dyDescent="0.25">
      <c r="A106" s="25">
        <v>64109</v>
      </c>
      <c r="B106" s="22" t="s">
        <v>127</v>
      </c>
      <c r="C106" s="17"/>
      <c r="D106" s="19">
        <f t="shared" si="29"/>
        <v>3909.9959999999996</v>
      </c>
      <c r="E106" s="19">
        <f t="shared" si="28"/>
        <v>2229</v>
      </c>
      <c r="F106" s="20">
        <v>0.42980000000000002</v>
      </c>
      <c r="G106" s="19">
        <f t="shared" si="24"/>
        <v>2932.4969999999998</v>
      </c>
      <c r="H106" s="19">
        <f t="shared" si="25"/>
        <v>1671.75</v>
      </c>
      <c r="J106" s="23">
        <v>3258.33</v>
      </c>
      <c r="K106" s="19">
        <f t="shared" si="23"/>
        <v>1857.899766</v>
      </c>
      <c r="L106" s="20">
        <v>0.42980000000000002</v>
      </c>
      <c r="M106" s="19">
        <f t="shared" si="26"/>
        <v>2443.7474999999999</v>
      </c>
      <c r="N106" s="19">
        <f t="shared" si="27"/>
        <v>1393.4248244999999</v>
      </c>
    </row>
    <row r="107" spans="1:14" x14ac:dyDescent="0.25">
      <c r="A107" s="25">
        <v>64110</v>
      </c>
      <c r="B107" s="22" t="s">
        <v>128</v>
      </c>
      <c r="C107" s="17"/>
      <c r="D107" s="19">
        <f t="shared" si="29"/>
        <v>6150</v>
      </c>
      <c r="E107" s="19">
        <f t="shared" si="28"/>
        <v>3349</v>
      </c>
      <c r="F107" s="20">
        <v>0.45540000000000003</v>
      </c>
      <c r="G107" s="19">
        <f t="shared" si="24"/>
        <v>4612.5</v>
      </c>
      <c r="H107" s="19">
        <f t="shared" si="25"/>
        <v>2511.75</v>
      </c>
      <c r="J107" s="23">
        <v>5125</v>
      </c>
      <c r="K107" s="19">
        <f t="shared" si="23"/>
        <v>2791.0749999999998</v>
      </c>
      <c r="L107" s="20">
        <v>0.45540000000000003</v>
      </c>
      <c r="M107" s="19">
        <f t="shared" si="26"/>
        <v>3843.75</v>
      </c>
      <c r="N107" s="19">
        <f t="shared" si="27"/>
        <v>2093.3062499999996</v>
      </c>
    </row>
    <row r="108" spans="1:14" x14ac:dyDescent="0.25">
      <c r="A108" s="25">
        <v>64111</v>
      </c>
      <c r="B108" s="22" t="s">
        <v>129</v>
      </c>
      <c r="C108" s="17"/>
      <c r="D108" s="19">
        <f t="shared" si="29"/>
        <v>5049.9960000000001</v>
      </c>
      <c r="E108" s="19">
        <f t="shared" si="28"/>
        <v>3363</v>
      </c>
      <c r="F108" s="20">
        <v>0.33410000000000001</v>
      </c>
      <c r="G108" s="19">
        <f t="shared" si="24"/>
        <v>3787.4970000000003</v>
      </c>
      <c r="H108" s="19">
        <f t="shared" si="25"/>
        <v>2522.25</v>
      </c>
      <c r="J108" s="23">
        <v>4208.33</v>
      </c>
      <c r="K108" s="19">
        <f t="shared" si="23"/>
        <v>2802.326947</v>
      </c>
      <c r="L108" s="20">
        <v>0.33410000000000001</v>
      </c>
      <c r="M108" s="19">
        <f t="shared" si="26"/>
        <v>3156.2474999999999</v>
      </c>
      <c r="N108" s="19">
        <f t="shared" si="27"/>
        <v>2101.7452102500001</v>
      </c>
    </row>
    <row r="109" spans="1:14" x14ac:dyDescent="0.25">
      <c r="A109" s="25">
        <v>64112</v>
      </c>
      <c r="B109" s="22" t="s">
        <v>130</v>
      </c>
      <c r="C109" s="17"/>
      <c r="D109" s="19">
        <f t="shared" si="29"/>
        <v>6750</v>
      </c>
      <c r="E109" s="19">
        <f t="shared" si="28"/>
        <v>3370</v>
      </c>
      <c r="F109" s="20">
        <v>0.50080000000000002</v>
      </c>
      <c r="G109" s="19">
        <f t="shared" si="24"/>
        <v>5062.5</v>
      </c>
      <c r="H109" s="19">
        <f t="shared" si="25"/>
        <v>2527.5</v>
      </c>
      <c r="J109" s="23">
        <v>5625</v>
      </c>
      <c r="K109" s="19">
        <f t="shared" si="23"/>
        <v>2808</v>
      </c>
      <c r="L109" s="20">
        <v>0.50080000000000002</v>
      </c>
      <c r="M109" s="19">
        <f t="shared" si="26"/>
        <v>4218.75</v>
      </c>
      <c r="N109" s="19">
        <f t="shared" si="27"/>
        <v>2106</v>
      </c>
    </row>
    <row r="110" spans="1:14" x14ac:dyDescent="0.25">
      <c r="A110" s="25">
        <v>64113</v>
      </c>
      <c r="B110" s="22" t="s">
        <v>131</v>
      </c>
      <c r="C110" s="17"/>
      <c r="D110" s="19">
        <f t="shared" si="29"/>
        <v>3909.9959999999996</v>
      </c>
      <c r="E110" s="19">
        <f t="shared" si="28"/>
        <v>2229</v>
      </c>
      <c r="F110" s="20">
        <v>0.42980000000000002</v>
      </c>
      <c r="G110" s="19">
        <f t="shared" si="24"/>
        <v>2932.4969999999998</v>
      </c>
      <c r="H110" s="19">
        <f t="shared" si="25"/>
        <v>1671.75</v>
      </c>
      <c r="J110" s="23">
        <v>3258.33</v>
      </c>
      <c r="K110" s="19">
        <f t="shared" si="23"/>
        <v>1857.899766</v>
      </c>
      <c r="L110" s="20">
        <v>0.42980000000000002</v>
      </c>
      <c r="M110" s="19">
        <f t="shared" si="26"/>
        <v>2443.7474999999999</v>
      </c>
      <c r="N110" s="19">
        <f t="shared" si="27"/>
        <v>1393.4248244999999</v>
      </c>
    </row>
    <row r="111" spans="1:14" x14ac:dyDescent="0.25">
      <c r="A111" s="25">
        <v>64114</v>
      </c>
      <c r="B111" s="22" t="s">
        <v>132</v>
      </c>
      <c r="C111" s="17"/>
      <c r="D111" s="19">
        <f t="shared" si="29"/>
        <v>6150</v>
      </c>
      <c r="E111" s="19">
        <f t="shared" si="28"/>
        <v>3349</v>
      </c>
      <c r="F111" s="20">
        <v>0.45540000000000003</v>
      </c>
      <c r="G111" s="19">
        <f t="shared" si="24"/>
        <v>4612.5</v>
      </c>
      <c r="H111" s="19">
        <f t="shared" si="25"/>
        <v>2511.75</v>
      </c>
      <c r="J111" s="23">
        <v>5125</v>
      </c>
      <c r="K111" s="19">
        <f t="shared" si="23"/>
        <v>2791.0749999999998</v>
      </c>
      <c r="L111" s="20">
        <v>0.45540000000000003</v>
      </c>
      <c r="M111" s="19">
        <f t="shared" si="26"/>
        <v>3843.75</v>
      </c>
      <c r="N111" s="19">
        <f t="shared" si="27"/>
        <v>2093.3062499999996</v>
      </c>
    </row>
    <row r="112" spans="1:14" x14ac:dyDescent="0.25">
      <c r="A112" s="25">
        <v>64115</v>
      </c>
      <c r="B112" s="22" t="s">
        <v>133</v>
      </c>
      <c r="C112" s="17"/>
      <c r="D112" s="19">
        <f t="shared" si="29"/>
        <v>6750</v>
      </c>
      <c r="E112" s="19">
        <f t="shared" si="28"/>
        <v>3370</v>
      </c>
      <c r="F112" s="20">
        <v>0.50080000000000002</v>
      </c>
      <c r="G112" s="19">
        <f t="shared" si="24"/>
        <v>5062.5</v>
      </c>
      <c r="H112" s="19">
        <f t="shared" si="25"/>
        <v>2527.5</v>
      </c>
      <c r="J112" s="23">
        <v>5625</v>
      </c>
      <c r="K112" s="19">
        <f t="shared" si="23"/>
        <v>2808</v>
      </c>
      <c r="L112" s="20">
        <v>0.50080000000000002</v>
      </c>
      <c r="M112" s="19">
        <f t="shared" si="26"/>
        <v>4218.75</v>
      </c>
      <c r="N112" s="19">
        <f t="shared" si="27"/>
        <v>2106</v>
      </c>
    </row>
    <row r="113" spans="1:14" x14ac:dyDescent="0.25">
      <c r="A113" s="25">
        <v>64116</v>
      </c>
      <c r="B113" s="22" t="s">
        <v>134</v>
      </c>
      <c r="C113" s="17"/>
      <c r="D113" s="19">
        <f t="shared" si="29"/>
        <v>13449.995999999999</v>
      </c>
      <c r="E113" s="19">
        <f t="shared" si="28"/>
        <v>8514</v>
      </c>
      <c r="F113" s="20">
        <v>0.36699999999999999</v>
      </c>
      <c r="G113" s="19">
        <f t="shared" ref="G113:G149" si="30">D113*(1-$C$2)</f>
        <v>10087.496999999999</v>
      </c>
      <c r="H113" s="19">
        <f t="shared" ref="H113:H149" si="31">E113*(1-$C$2)</f>
        <v>6385.5</v>
      </c>
      <c r="J113" s="23">
        <v>11208.33</v>
      </c>
      <c r="K113" s="19">
        <f t="shared" si="23"/>
        <v>7094.8728899999996</v>
      </c>
      <c r="L113" s="20">
        <v>0.36699999999999999</v>
      </c>
      <c r="M113" s="19">
        <f t="shared" ref="M113:M149" si="32">J113*(1-$C$2)</f>
        <v>8406.2474999999995</v>
      </c>
      <c r="N113" s="19">
        <f t="shared" ref="N113:N149" si="33">K113*(1-$C$2)</f>
        <v>5321.1546675</v>
      </c>
    </row>
    <row r="114" spans="1:14" x14ac:dyDescent="0.25">
      <c r="A114" s="25">
        <v>64117</v>
      </c>
      <c r="B114" s="22" t="s">
        <v>135</v>
      </c>
      <c r="C114" s="17"/>
      <c r="D114" s="19">
        <f t="shared" si="29"/>
        <v>13449.995999999999</v>
      </c>
      <c r="E114" s="19">
        <f t="shared" si="28"/>
        <v>8514</v>
      </c>
      <c r="F114" s="20">
        <v>0.36699999999999999</v>
      </c>
      <c r="G114" s="19">
        <f t="shared" si="30"/>
        <v>10087.496999999999</v>
      </c>
      <c r="H114" s="19">
        <f t="shared" si="31"/>
        <v>6385.5</v>
      </c>
      <c r="J114" s="23">
        <v>11208.33</v>
      </c>
      <c r="K114" s="19">
        <f t="shared" si="23"/>
        <v>7094.8728899999996</v>
      </c>
      <c r="L114" s="20">
        <v>0.36699999999999999</v>
      </c>
      <c r="M114" s="19">
        <f t="shared" si="32"/>
        <v>8406.2474999999995</v>
      </c>
      <c r="N114" s="19">
        <f t="shared" si="33"/>
        <v>5321.1546675</v>
      </c>
    </row>
    <row r="115" spans="1:14" x14ac:dyDescent="0.25">
      <c r="A115" s="25" t="s">
        <v>37</v>
      </c>
      <c r="B115" s="22" t="s">
        <v>124</v>
      </c>
      <c r="C115" s="17"/>
      <c r="D115" s="19">
        <f t="shared" si="29"/>
        <v>5049.9960000000001</v>
      </c>
      <c r="E115" s="19">
        <f t="shared" si="28"/>
        <v>3363</v>
      </c>
      <c r="F115" s="20">
        <v>0.33410000000000001</v>
      </c>
      <c r="G115" s="19">
        <f t="shared" si="30"/>
        <v>3787.4970000000003</v>
      </c>
      <c r="H115" s="19">
        <f t="shared" si="31"/>
        <v>2522.25</v>
      </c>
      <c r="J115" s="23">
        <v>4208.33</v>
      </c>
      <c r="K115" s="19">
        <f t="shared" si="23"/>
        <v>2802.326947</v>
      </c>
      <c r="L115" s="20">
        <v>0.33410000000000001</v>
      </c>
      <c r="M115" s="19">
        <f t="shared" si="32"/>
        <v>3156.2474999999999</v>
      </c>
      <c r="N115" s="19">
        <f t="shared" si="33"/>
        <v>2101.7452102500001</v>
      </c>
    </row>
    <row r="116" spans="1:14" x14ac:dyDescent="0.25">
      <c r="A116" s="25" t="s">
        <v>38</v>
      </c>
      <c r="B116" s="22" t="s">
        <v>136</v>
      </c>
      <c r="C116" s="17"/>
      <c r="D116" s="19">
        <f t="shared" si="29"/>
        <v>5049.9960000000001</v>
      </c>
      <c r="E116" s="19">
        <f t="shared" si="28"/>
        <v>3363</v>
      </c>
      <c r="F116" s="20">
        <v>0.33410000000000001</v>
      </c>
      <c r="G116" s="19">
        <f t="shared" si="30"/>
        <v>3787.4970000000003</v>
      </c>
      <c r="H116" s="19">
        <f t="shared" si="31"/>
        <v>2522.25</v>
      </c>
      <c r="J116" s="23">
        <v>4208.33</v>
      </c>
      <c r="K116" s="19">
        <f t="shared" si="23"/>
        <v>2802.326947</v>
      </c>
      <c r="L116" s="20">
        <v>0.33410000000000001</v>
      </c>
      <c r="M116" s="19">
        <f t="shared" si="32"/>
        <v>3156.2474999999999</v>
      </c>
      <c r="N116" s="19">
        <f t="shared" si="33"/>
        <v>2101.7452102500001</v>
      </c>
    </row>
    <row r="117" spans="1:14" x14ac:dyDescent="0.25">
      <c r="A117" s="25" t="s">
        <v>39</v>
      </c>
      <c r="B117" s="22" t="s">
        <v>137</v>
      </c>
      <c r="C117" s="17"/>
      <c r="D117" s="19">
        <f t="shared" si="29"/>
        <v>10089.995999999999</v>
      </c>
      <c r="E117" s="19">
        <f t="shared" si="28"/>
        <v>8519</v>
      </c>
      <c r="F117" s="20">
        <v>0.15570000000000001</v>
      </c>
      <c r="G117" s="19">
        <f t="shared" si="30"/>
        <v>7567.4969999999994</v>
      </c>
      <c r="H117" s="19">
        <f t="shared" si="31"/>
        <v>6389.25</v>
      </c>
      <c r="J117" s="23">
        <v>8408.33</v>
      </c>
      <c r="K117" s="19">
        <f t="shared" si="23"/>
        <v>7099.1530189999994</v>
      </c>
      <c r="L117" s="20">
        <v>0.15570000000000001</v>
      </c>
      <c r="M117" s="19">
        <f t="shared" si="32"/>
        <v>6306.2474999999995</v>
      </c>
      <c r="N117" s="19">
        <f t="shared" si="33"/>
        <v>5324.36476425</v>
      </c>
    </row>
    <row r="118" spans="1:14" x14ac:dyDescent="0.25">
      <c r="A118" s="25" t="s">
        <v>40</v>
      </c>
      <c r="B118" s="22" t="s">
        <v>138</v>
      </c>
      <c r="C118" s="17"/>
      <c r="D118" s="19">
        <f t="shared" si="29"/>
        <v>13449.995999999999</v>
      </c>
      <c r="E118" s="19">
        <f t="shared" si="28"/>
        <v>8514</v>
      </c>
      <c r="F118" s="20">
        <v>0.36699999999999999</v>
      </c>
      <c r="G118" s="19">
        <f t="shared" si="30"/>
        <v>10087.496999999999</v>
      </c>
      <c r="H118" s="19">
        <f t="shared" si="31"/>
        <v>6385.5</v>
      </c>
      <c r="J118" s="23">
        <v>11208.33</v>
      </c>
      <c r="K118" s="19">
        <f t="shared" si="23"/>
        <v>7094.8728899999996</v>
      </c>
      <c r="L118" s="20">
        <v>0.36699999999999999</v>
      </c>
      <c r="M118" s="19">
        <f t="shared" si="32"/>
        <v>8406.2474999999995</v>
      </c>
      <c r="N118" s="19">
        <f t="shared" si="33"/>
        <v>5321.1546675</v>
      </c>
    </row>
    <row r="119" spans="1:14" x14ac:dyDescent="0.25">
      <c r="A119" s="25" t="s">
        <v>41</v>
      </c>
      <c r="B119" s="22" t="s">
        <v>139</v>
      </c>
      <c r="C119" s="17"/>
      <c r="D119" s="19">
        <f t="shared" si="29"/>
        <v>13449.995999999999</v>
      </c>
      <c r="E119" s="19">
        <f t="shared" si="28"/>
        <v>8514</v>
      </c>
      <c r="F119" s="20">
        <v>0.36699999999999999</v>
      </c>
      <c r="G119" s="19">
        <f t="shared" si="30"/>
        <v>10087.496999999999</v>
      </c>
      <c r="H119" s="19">
        <f t="shared" si="31"/>
        <v>6385.5</v>
      </c>
      <c r="J119" s="23">
        <v>11208.33</v>
      </c>
      <c r="K119" s="19">
        <f t="shared" si="23"/>
        <v>7094.8728899999996</v>
      </c>
      <c r="L119" s="20">
        <v>0.36699999999999999</v>
      </c>
      <c r="M119" s="19">
        <f t="shared" si="32"/>
        <v>8406.2474999999995</v>
      </c>
      <c r="N119" s="19">
        <f t="shared" si="33"/>
        <v>5321.1546675</v>
      </c>
    </row>
    <row r="120" spans="1:14" x14ac:dyDescent="0.25">
      <c r="A120" s="25" t="s">
        <v>42</v>
      </c>
      <c r="B120" s="22" t="s">
        <v>140</v>
      </c>
      <c r="C120" s="17"/>
      <c r="D120" s="19">
        <f t="shared" si="29"/>
        <v>26889.996000000003</v>
      </c>
      <c r="E120" s="19">
        <f t="shared" si="28"/>
        <v>22407</v>
      </c>
      <c r="F120" s="20">
        <v>0.16669999999999999</v>
      </c>
      <c r="G120" s="19">
        <f t="shared" si="30"/>
        <v>20167.497000000003</v>
      </c>
      <c r="H120" s="19">
        <f t="shared" si="31"/>
        <v>16805.25</v>
      </c>
      <c r="J120" s="23">
        <v>22408.33</v>
      </c>
      <c r="K120" s="19">
        <f t="shared" si="23"/>
        <v>18672.861389000002</v>
      </c>
      <c r="L120" s="20">
        <v>0.16669999999999999</v>
      </c>
      <c r="M120" s="19">
        <f t="shared" si="32"/>
        <v>16806.247500000001</v>
      </c>
      <c r="N120" s="19">
        <f t="shared" si="33"/>
        <v>14004.646041750002</v>
      </c>
    </row>
    <row r="121" spans="1:14" x14ac:dyDescent="0.25">
      <c r="A121" s="25" t="s">
        <v>43</v>
      </c>
      <c r="B121" s="22" t="s">
        <v>141</v>
      </c>
      <c r="C121" s="17"/>
      <c r="D121" s="19">
        <f t="shared" si="29"/>
        <v>6050.0039999999999</v>
      </c>
      <c r="E121" s="19">
        <f t="shared" si="28"/>
        <v>3356</v>
      </c>
      <c r="F121" s="20">
        <v>0.44529999999999997</v>
      </c>
      <c r="G121" s="19">
        <f t="shared" si="30"/>
        <v>4537.5029999999997</v>
      </c>
      <c r="H121" s="19">
        <f t="shared" si="31"/>
        <v>2517</v>
      </c>
      <c r="J121" s="23">
        <v>5041.67</v>
      </c>
      <c r="K121" s="19">
        <f t="shared" si="23"/>
        <v>2796.6143489999999</v>
      </c>
      <c r="L121" s="20">
        <v>0.44529999999999997</v>
      </c>
      <c r="M121" s="19">
        <f t="shared" si="32"/>
        <v>3781.2525000000001</v>
      </c>
      <c r="N121" s="19">
        <f t="shared" si="33"/>
        <v>2097.4607617500001</v>
      </c>
    </row>
    <row r="122" spans="1:14" x14ac:dyDescent="0.25">
      <c r="A122" s="25" t="s">
        <v>44</v>
      </c>
      <c r="B122" s="22" t="s">
        <v>142</v>
      </c>
      <c r="C122" s="17"/>
      <c r="D122" s="19">
        <f t="shared" si="29"/>
        <v>10089.995999999999</v>
      </c>
      <c r="E122" s="19">
        <f t="shared" si="28"/>
        <v>8519</v>
      </c>
      <c r="F122" s="20">
        <v>0.15570000000000001</v>
      </c>
      <c r="G122" s="19">
        <f t="shared" si="30"/>
        <v>7567.4969999999994</v>
      </c>
      <c r="H122" s="19">
        <f t="shared" si="31"/>
        <v>6389.25</v>
      </c>
      <c r="J122" s="23">
        <v>8408.33</v>
      </c>
      <c r="K122" s="19">
        <f t="shared" si="23"/>
        <v>7099.1530189999994</v>
      </c>
      <c r="L122" s="20">
        <v>0.15570000000000001</v>
      </c>
      <c r="M122" s="19">
        <f t="shared" si="32"/>
        <v>6306.2474999999995</v>
      </c>
      <c r="N122" s="19">
        <f t="shared" si="33"/>
        <v>5324.36476425</v>
      </c>
    </row>
    <row r="123" spans="1:14" x14ac:dyDescent="0.25">
      <c r="A123" s="25" t="s">
        <v>45</v>
      </c>
      <c r="B123" s="22" t="s">
        <v>143</v>
      </c>
      <c r="C123" s="17"/>
      <c r="D123" s="19">
        <f t="shared" si="29"/>
        <v>5049.9960000000001</v>
      </c>
      <c r="E123" s="19">
        <f t="shared" si="28"/>
        <v>3363</v>
      </c>
      <c r="F123" s="20">
        <v>0.33410000000000001</v>
      </c>
      <c r="G123" s="19">
        <f t="shared" si="30"/>
        <v>3787.4970000000003</v>
      </c>
      <c r="H123" s="19">
        <f t="shared" si="31"/>
        <v>2522.25</v>
      </c>
      <c r="J123" s="23">
        <v>4208.33</v>
      </c>
      <c r="K123" s="19">
        <f t="shared" si="23"/>
        <v>2802.326947</v>
      </c>
      <c r="L123" s="20">
        <v>0.33410000000000001</v>
      </c>
      <c r="M123" s="19">
        <f t="shared" si="32"/>
        <v>3156.2474999999999</v>
      </c>
      <c r="N123" s="19">
        <f t="shared" si="33"/>
        <v>2101.7452102500001</v>
      </c>
    </row>
    <row r="124" spans="1:14" x14ac:dyDescent="0.25">
      <c r="A124" s="25" t="s">
        <v>46</v>
      </c>
      <c r="B124" s="22" t="s">
        <v>144</v>
      </c>
      <c r="C124" s="17"/>
      <c r="D124" s="19">
        <f t="shared" si="29"/>
        <v>3350.0039999999999</v>
      </c>
      <c r="E124" s="19">
        <f t="shared" si="28"/>
        <v>2230</v>
      </c>
      <c r="F124" s="20">
        <v>0.33439999999999998</v>
      </c>
      <c r="G124" s="19">
        <f t="shared" si="30"/>
        <v>2512.5029999999997</v>
      </c>
      <c r="H124" s="19">
        <f t="shared" si="31"/>
        <v>1672.5</v>
      </c>
      <c r="J124" s="23">
        <v>2791.67</v>
      </c>
      <c r="K124" s="19">
        <f t="shared" si="23"/>
        <v>1858.1355520000002</v>
      </c>
      <c r="L124" s="20">
        <v>0.33439999999999998</v>
      </c>
      <c r="M124" s="19">
        <f t="shared" si="32"/>
        <v>2093.7525000000001</v>
      </c>
      <c r="N124" s="19">
        <f t="shared" si="33"/>
        <v>1393.6016640000003</v>
      </c>
    </row>
    <row r="125" spans="1:14" x14ac:dyDescent="0.25">
      <c r="A125" s="25" t="s">
        <v>47</v>
      </c>
      <c r="B125" s="22" t="s">
        <v>145</v>
      </c>
      <c r="C125" s="17"/>
      <c r="D125" s="19">
        <f t="shared" si="29"/>
        <v>10089.995999999999</v>
      </c>
      <c r="E125" s="19">
        <f t="shared" si="28"/>
        <v>8519</v>
      </c>
      <c r="F125" s="20">
        <v>0.15570000000000001</v>
      </c>
      <c r="G125" s="19">
        <f t="shared" si="30"/>
        <v>7567.4969999999994</v>
      </c>
      <c r="H125" s="19">
        <f t="shared" si="31"/>
        <v>6389.25</v>
      </c>
      <c r="J125" s="23">
        <v>8408.33</v>
      </c>
      <c r="K125" s="19">
        <f t="shared" si="23"/>
        <v>7099.1530189999994</v>
      </c>
      <c r="L125" s="20">
        <v>0.15570000000000001</v>
      </c>
      <c r="M125" s="19">
        <f t="shared" si="32"/>
        <v>6306.2474999999995</v>
      </c>
      <c r="N125" s="19">
        <f t="shared" si="33"/>
        <v>5324.36476425</v>
      </c>
    </row>
    <row r="126" spans="1:14" x14ac:dyDescent="0.25">
      <c r="A126" s="25" t="s">
        <v>48</v>
      </c>
      <c r="B126" s="22" t="s">
        <v>146</v>
      </c>
      <c r="C126" s="17"/>
      <c r="D126" s="19">
        <f t="shared" si="29"/>
        <v>13449.995999999999</v>
      </c>
      <c r="E126" s="19">
        <f t="shared" si="28"/>
        <v>8514</v>
      </c>
      <c r="F126" s="20">
        <v>0.36699999999999999</v>
      </c>
      <c r="G126" s="19">
        <f t="shared" si="30"/>
        <v>10087.496999999999</v>
      </c>
      <c r="H126" s="19">
        <f t="shared" si="31"/>
        <v>6385.5</v>
      </c>
      <c r="J126" s="23">
        <v>11208.33</v>
      </c>
      <c r="K126" s="19">
        <f t="shared" si="23"/>
        <v>7094.8728899999996</v>
      </c>
      <c r="L126" s="20">
        <v>0.36699999999999999</v>
      </c>
      <c r="M126" s="19">
        <f t="shared" si="32"/>
        <v>8406.2474999999995</v>
      </c>
      <c r="N126" s="19">
        <f t="shared" si="33"/>
        <v>5321.1546675</v>
      </c>
    </row>
    <row r="127" spans="1:14" x14ac:dyDescent="0.25">
      <c r="A127" s="25" t="s">
        <v>49</v>
      </c>
      <c r="B127" s="22" t="s">
        <v>147</v>
      </c>
      <c r="C127" s="17"/>
      <c r="D127" s="19">
        <f t="shared" si="29"/>
        <v>13449.995999999999</v>
      </c>
      <c r="E127" s="19">
        <f t="shared" si="28"/>
        <v>8514</v>
      </c>
      <c r="F127" s="20">
        <v>0.36699999999999999</v>
      </c>
      <c r="G127" s="19">
        <f t="shared" si="30"/>
        <v>10087.496999999999</v>
      </c>
      <c r="H127" s="19">
        <f t="shared" si="31"/>
        <v>6385.5</v>
      </c>
      <c r="J127" s="23">
        <v>11208.33</v>
      </c>
      <c r="K127" s="19">
        <f t="shared" si="23"/>
        <v>7094.8728899999996</v>
      </c>
      <c r="L127" s="20">
        <v>0.36699999999999999</v>
      </c>
      <c r="M127" s="19">
        <f t="shared" si="32"/>
        <v>8406.2474999999995</v>
      </c>
      <c r="N127" s="19">
        <f t="shared" si="33"/>
        <v>5321.1546675</v>
      </c>
    </row>
    <row r="128" spans="1:14" x14ac:dyDescent="0.25">
      <c r="A128" s="25" t="s">
        <v>50</v>
      </c>
      <c r="B128" s="22" t="s">
        <v>148</v>
      </c>
      <c r="C128" s="17"/>
      <c r="D128" s="19">
        <f t="shared" si="29"/>
        <v>13449.995999999999</v>
      </c>
      <c r="E128" s="19">
        <f t="shared" si="28"/>
        <v>8514</v>
      </c>
      <c r="F128" s="20">
        <v>0.36699999999999999</v>
      </c>
      <c r="G128" s="19">
        <f t="shared" si="30"/>
        <v>10087.496999999999</v>
      </c>
      <c r="H128" s="19">
        <f t="shared" si="31"/>
        <v>6385.5</v>
      </c>
      <c r="J128" s="23">
        <v>11208.33</v>
      </c>
      <c r="K128" s="19">
        <f t="shared" si="23"/>
        <v>7094.8728899999996</v>
      </c>
      <c r="L128" s="20">
        <v>0.36699999999999999</v>
      </c>
      <c r="M128" s="19">
        <f t="shared" si="32"/>
        <v>8406.2474999999995</v>
      </c>
      <c r="N128" s="19">
        <f t="shared" si="33"/>
        <v>5321.1546675</v>
      </c>
    </row>
    <row r="129" spans="1:14" x14ac:dyDescent="0.25">
      <c r="A129" s="25" t="s">
        <v>51</v>
      </c>
      <c r="B129" s="22" t="s">
        <v>149</v>
      </c>
      <c r="C129" s="17"/>
      <c r="D129" s="19">
        <f t="shared" si="29"/>
        <v>5049.9960000000001</v>
      </c>
      <c r="E129" s="19">
        <f t="shared" si="28"/>
        <v>3363</v>
      </c>
      <c r="F129" s="20">
        <v>0.33410000000000001</v>
      </c>
      <c r="G129" s="19">
        <f t="shared" si="30"/>
        <v>3787.4970000000003</v>
      </c>
      <c r="H129" s="19">
        <f t="shared" si="31"/>
        <v>2522.25</v>
      </c>
      <c r="J129" s="23">
        <v>4208.33</v>
      </c>
      <c r="K129" s="19">
        <f t="shared" si="23"/>
        <v>2802.326947</v>
      </c>
      <c r="L129" s="20">
        <v>0.33410000000000001</v>
      </c>
      <c r="M129" s="19">
        <f t="shared" si="32"/>
        <v>3156.2474999999999</v>
      </c>
      <c r="N129" s="19">
        <f t="shared" si="33"/>
        <v>2101.7452102500001</v>
      </c>
    </row>
    <row r="130" spans="1:14" x14ac:dyDescent="0.25">
      <c r="A130" s="25" t="s">
        <v>52</v>
      </c>
      <c r="B130" s="22" t="s">
        <v>150</v>
      </c>
      <c r="C130" s="17"/>
      <c r="D130" s="19">
        <f t="shared" si="29"/>
        <v>4149.9960000000001</v>
      </c>
      <c r="E130" s="19">
        <f t="shared" si="28"/>
        <v>3363</v>
      </c>
      <c r="F130" s="20">
        <v>0.18970000000000001</v>
      </c>
      <c r="G130" s="19">
        <f t="shared" si="30"/>
        <v>3112.4970000000003</v>
      </c>
      <c r="H130" s="19">
        <f t="shared" si="31"/>
        <v>2522.25</v>
      </c>
      <c r="J130" s="23">
        <v>3458.33</v>
      </c>
      <c r="K130" s="19">
        <f t="shared" si="23"/>
        <v>2802.284799</v>
      </c>
      <c r="L130" s="20">
        <v>0.18970000000000001</v>
      </c>
      <c r="M130" s="19">
        <f t="shared" si="32"/>
        <v>2593.7474999999999</v>
      </c>
      <c r="N130" s="19">
        <f t="shared" si="33"/>
        <v>2101.7135992499998</v>
      </c>
    </row>
    <row r="131" spans="1:14" x14ac:dyDescent="0.25">
      <c r="A131" s="25" t="s">
        <v>53</v>
      </c>
      <c r="B131" s="22" t="s">
        <v>151</v>
      </c>
      <c r="C131" s="17"/>
      <c r="D131" s="19">
        <f t="shared" si="29"/>
        <v>3350.0039999999999</v>
      </c>
      <c r="E131" s="19">
        <f t="shared" si="28"/>
        <v>2230</v>
      </c>
      <c r="F131" s="20">
        <v>0.33439999999999998</v>
      </c>
      <c r="G131" s="19">
        <f t="shared" si="30"/>
        <v>2512.5029999999997</v>
      </c>
      <c r="H131" s="19">
        <f t="shared" si="31"/>
        <v>1672.5</v>
      </c>
      <c r="J131" s="23">
        <v>2791.67</v>
      </c>
      <c r="K131" s="19">
        <f t="shared" si="23"/>
        <v>1858.1355520000002</v>
      </c>
      <c r="L131" s="20">
        <v>0.33439999999999998</v>
      </c>
      <c r="M131" s="19">
        <f t="shared" si="32"/>
        <v>2093.7525000000001</v>
      </c>
      <c r="N131" s="19">
        <f t="shared" si="33"/>
        <v>1393.6016640000003</v>
      </c>
    </row>
    <row r="132" spans="1:14" x14ac:dyDescent="0.25">
      <c r="A132" s="25" t="s">
        <v>54</v>
      </c>
      <c r="B132" s="22" t="s">
        <v>152</v>
      </c>
      <c r="C132" s="17"/>
      <c r="D132" s="19">
        <f t="shared" si="29"/>
        <v>13449.995999999999</v>
      </c>
      <c r="E132" s="19">
        <f t="shared" si="28"/>
        <v>8514</v>
      </c>
      <c r="F132" s="20">
        <v>0.36699999999999999</v>
      </c>
      <c r="G132" s="19">
        <f t="shared" si="30"/>
        <v>10087.496999999999</v>
      </c>
      <c r="H132" s="19">
        <f t="shared" si="31"/>
        <v>6385.5</v>
      </c>
      <c r="J132" s="23">
        <v>11208.33</v>
      </c>
      <c r="K132" s="19">
        <f t="shared" si="23"/>
        <v>7094.8728899999996</v>
      </c>
      <c r="L132" s="20">
        <v>0.36699999999999999</v>
      </c>
      <c r="M132" s="19">
        <f t="shared" si="32"/>
        <v>8406.2474999999995</v>
      </c>
      <c r="N132" s="19">
        <f t="shared" si="33"/>
        <v>5321.1546675</v>
      </c>
    </row>
    <row r="133" spans="1:14" x14ac:dyDescent="0.25">
      <c r="A133" s="25" t="s">
        <v>55</v>
      </c>
      <c r="B133" s="22" t="s">
        <v>153</v>
      </c>
      <c r="C133" s="17"/>
      <c r="D133" s="19">
        <f t="shared" si="29"/>
        <v>10089.995999999999</v>
      </c>
      <c r="E133" s="19">
        <f t="shared" si="28"/>
        <v>8519</v>
      </c>
      <c r="F133" s="20">
        <v>0.15570000000000001</v>
      </c>
      <c r="G133" s="19">
        <f t="shared" si="30"/>
        <v>7567.4969999999994</v>
      </c>
      <c r="H133" s="19">
        <f t="shared" si="31"/>
        <v>6389.25</v>
      </c>
      <c r="J133" s="23">
        <v>8408.33</v>
      </c>
      <c r="K133" s="19">
        <f t="shared" ref="K133:K149" si="34">J133-(J133*L133)</f>
        <v>7099.1530189999994</v>
      </c>
      <c r="L133" s="20">
        <v>0.15570000000000001</v>
      </c>
      <c r="M133" s="19">
        <f t="shared" si="32"/>
        <v>6306.2474999999995</v>
      </c>
      <c r="N133" s="19">
        <f t="shared" si="33"/>
        <v>5324.36476425</v>
      </c>
    </row>
    <row r="134" spans="1:14" x14ac:dyDescent="0.25">
      <c r="A134" s="25" t="s">
        <v>56</v>
      </c>
      <c r="B134" s="22" t="s">
        <v>154</v>
      </c>
      <c r="C134" s="17"/>
      <c r="D134" s="19">
        <f t="shared" si="29"/>
        <v>10089.995999999999</v>
      </c>
      <c r="E134" s="19">
        <f t="shared" si="28"/>
        <v>8519</v>
      </c>
      <c r="F134" s="20">
        <v>0.15570000000000001</v>
      </c>
      <c r="G134" s="19">
        <f t="shared" si="30"/>
        <v>7567.4969999999994</v>
      </c>
      <c r="H134" s="19">
        <f t="shared" si="31"/>
        <v>6389.25</v>
      </c>
      <c r="J134" s="23">
        <v>8408.33</v>
      </c>
      <c r="K134" s="19">
        <f t="shared" si="34"/>
        <v>7099.1530189999994</v>
      </c>
      <c r="L134" s="20">
        <v>0.15570000000000001</v>
      </c>
      <c r="M134" s="19">
        <f t="shared" si="32"/>
        <v>6306.2474999999995</v>
      </c>
      <c r="N134" s="19">
        <f t="shared" si="33"/>
        <v>5324.36476425</v>
      </c>
    </row>
    <row r="135" spans="1:14" x14ac:dyDescent="0.25">
      <c r="A135" s="25" t="s">
        <v>57</v>
      </c>
      <c r="B135" s="22" t="s">
        <v>155</v>
      </c>
      <c r="C135" s="17"/>
      <c r="D135" s="19">
        <f t="shared" si="29"/>
        <v>4149.9960000000001</v>
      </c>
      <c r="E135" s="19">
        <f t="shared" si="28"/>
        <v>3363</v>
      </c>
      <c r="F135" s="20">
        <v>0.18970000000000001</v>
      </c>
      <c r="G135" s="19">
        <f t="shared" si="30"/>
        <v>3112.4970000000003</v>
      </c>
      <c r="H135" s="19">
        <f t="shared" si="31"/>
        <v>2522.25</v>
      </c>
      <c r="J135" s="23">
        <v>3458.33</v>
      </c>
      <c r="K135" s="19">
        <f t="shared" si="34"/>
        <v>2802.284799</v>
      </c>
      <c r="L135" s="20">
        <v>0.18970000000000001</v>
      </c>
      <c r="M135" s="19">
        <f t="shared" si="32"/>
        <v>2593.7474999999999</v>
      </c>
      <c r="N135" s="19">
        <f t="shared" si="33"/>
        <v>2101.7135992499998</v>
      </c>
    </row>
    <row r="136" spans="1:14" x14ac:dyDescent="0.25">
      <c r="A136" s="25"/>
      <c r="B136" s="22"/>
      <c r="C136" s="17"/>
      <c r="D136" s="19">
        <f t="shared" si="29"/>
        <v>0</v>
      </c>
      <c r="E136" s="19">
        <f t="shared" si="28"/>
        <v>0</v>
      </c>
      <c r="F136" s="20"/>
      <c r="G136" s="19">
        <f t="shared" si="30"/>
        <v>0</v>
      </c>
      <c r="H136" s="19">
        <f t="shared" si="31"/>
        <v>0</v>
      </c>
      <c r="J136" s="23"/>
      <c r="K136" s="19">
        <f t="shared" si="34"/>
        <v>0</v>
      </c>
      <c r="L136" s="20"/>
      <c r="M136" s="19">
        <f t="shared" si="32"/>
        <v>0</v>
      </c>
      <c r="N136" s="19">
        <f t="shared" si="33"/>
        <v>0</v>
      </c>
    </row>
    <row r="137" spans="1:14" x14ac:dyDescent="0.25">
      <c r="A137" s="25">
        <v>63533</v>
      </c>
      <c r="B137" s="22" t="s">
        <v>156</v>
      </c>
      <c r="C137" s="17"/>
      <c r="D137" s="19">
        <f t="shared" ref="D137:D149" si="35">J137*1.2</f>
        <v>25650</v>
      </c>
      <c r="E137" s="19">
        <f t="shared" si="28"/>
        <v>22400</v>
      </c>
      <c r="F137" s="20">
        <v>0.12670000000000001</v>
      </c>
      <c r="G137" s="19">
        <f t="shared" si="30"/>
        <v>19237.5</v>
      </c>
      <c r="H137" s="19">
        <f t="shared" si="31"/>
        <v>16800</v>
      </c>
      <c r="J137" s="23">
        <v>21375</v>
      </c>
      <c r="K137" s="19">
        <f t="shared" si="34"/>
        <v>18666.787499999999</v>
      </c>
      <c r="L137" s="20">
        <v>0.12670000000000001</v>
      </c>
      <c r="M137" s="19">
        <f t="shared" si="32"/>
        <v>16031.25</v>
      </c>
      <c r="N137" s="19">
        <f t="shared" si="33"/>
        <v>14000.090624999999</v>
      </c>
    </row>
    <row r="138" spans="1:14" x14ac:dyDescent="0.25">
      <c r="A138" s="25">
        <v>64229</v>
      </c>
      <c r="B138" s="22" t="s">
        <v>157</v>
      </c>
      <c r="C138" s="17"/>
      <c r="D138" s="19">
        <f t="shared" si="35"/>
        <v>22389.996000000003</v>
      </c>
      <c r="E138" s="19">
        <f t="shared" si="28"/>
        <v>20151</v>
      </c>
      <c r="F138" s="20">
        <v>0.1</v>
      </c>
      <c r="G138" s="19">
        <f t="shared" si="30"/>
        <v>16792.497000000003</v>
      </c>
      <c r="H138" s="19">
        <f t="shared" si="31"/>
        <v>15113.25</v>
      </c>
      <c r="J138" s="23">
        <v>18658.330000000002</v>
      </c>
      <c r="K138" s="19">
        <f t="shared" si="34"/>
        <v>16792.497000000003</v>
      </c>
      <c r="L138" s="20">
        <v>0.1</v>
      </c>
      <c r="M138" s="19">
        <f t="shared" si="32"/>
        <v>13993.747500000001</v>
      </c>
      <c r="N138" s="19">
        <f t="shared" si="33"/>
        <v>12594.372750000002</v>
      </c>
    </row>
    <row r="139" spans="1:14" x14ac:dyDescent="0.25">
      <c r="A139" s="25">
        <v>64230</v>
      </c>
      <c r="B139" s="22" t="s">
        <v>158</v>
      </c>
      <c r="C139" s="17"/>
      <c r="D139" s="19">
        <f t="shared" si="35"/>
        <v>25190.003999999997</v>
      </c>
      <c r="E139" s="19">
        <f t="shared" si="28"/>
        <v>20822</v>
      </c>
      <c r="F139" s="20">
        <v>0.1734</v>
      </c>
      <c r="G139" s="19">
        <f t="shared" si="30"/>
        <v>18892.502999999997</v>
      </c>
      <c r="H139" s="19">
        <f t="shared" si="31"/>
        <v>15616.5</v>
      </c>
      <c r="J139" s="23">
        <v>20991.67</v>
      </c>
      <c r="K139" s="19">
        <f t="shared" si="34"/>
        <v>17351.714421999997</v>
      </c>
      <c r="L139" s="20">
        <v>0.1734</v>
      </c>
      <c r="M139" s="19">
        <f t="shared" si="32"/>
        <v>15743.752499999999</v>
      </c>
      <c r="N139" s="19">
        <f t="shared" si="33"/>
        <v>13013.785816499998</v>
      </c>
    </row>
    <row r="140" spans="1:14" x14ac:dyDescent="0.25">
      <c r="A140" s="25">
        <v>64231</v>
      </c>
      <c r="B140" s="22" t="s">
        <v>159</v>
      </c>
      <c r="C140" s="17"/>
      <c r="D140" s="19">
        <f t="shared" si="35"/>
        <v>23550</v>
      </c>
      <c r="E140" s="19">
        <f t="shared" si="28"/>
        <v>21306</v>
      </c>
      <c r="F140" s="20">
        <v>9.5299999999999996E-2</v>
      </c>
      <c r="G140" s="19">
        <f t="shared" si="30"/>
        <v>17662.5</v>
      </c>
      <c r="H140" s="19">
        <f t="shared" si="31"/>
        <v>15979.5</v>
      </c>
      <c r="J140" s="23">
        <v>19625</v>
      </c>
      <c r="K140" s="19">
        <f t="shared" si="34"/>
        <v>17754.737499999999</v>
      </c>
      <c r="L140" s="20">
        <v>9.5299999999999996E-2</v>
      </c>
      <c r="M140" s="19">
        <f t="shared" si="32"/>
        <v>14718.75</v>
      </c>
      <c r="N140" s="19">
        <f t="shared" si="33"/>
        <v>13316.053124999999</v>
      </c>
    </row>
    <row r="141" spans="1:14" x14ac:dyDescent="0.25">
      <c r="A141" s="25">
        <v>64232</v>
      </c>
      <c r="B141" s="22" t="s">
        <v>160</v>
      </c>
      <c r="C141" s="17"/>
      <c r="D141" s="19">
        <f t="shared" si="35"/>
        <v>25749.996000000003</v>
      </c>
      <c r="E141" s="19">
        <f t="shared" si="28"/>
        <v>21942</v>
      </c>
      <c r="F141" s="20">
        <v>0.1479</v>
      </c>
      <c r="G141" s="19">
        <f t="shared" si="30"/>
        <v>19312.497000000003</v>
      </c>
      <c r="H141" s="19">
        <f t="shared" si="31"/>
        <v>16456.5</v>
      </c>
      <c r="J141" s="23">
        <v>21458.33</v>
      </c>
      <c r="K141" s="19">
        <f t="shared" si="34"/>
        <v>18284.642993000001</v>
      </c>
      <c r="L141" s="20">
        <v>0.1479</v>
      </c>
      <c r="M141" s="19">
        <f t="shared" si="32"/>
        <v>16093.747500000001</v>
      </c>
      <c r="N141" s="19">
        <f t="shared" si="33"/>
        <v>13713.482244750001</v>
      </c>
    </row>
    <row r="142" spans="1:14" x14ac:dyDescent="0.25">
      <c r="A142" s="25">
        <v>64074</v>
      </c>
      <c r="B142" s="22" t="s">
        <v>161</v>
      </c>
      <c r="C142" s="17"/>
      <c r="D142" s="19">
        <f t="shared" si="35"/>
        <v>27990</v>
      </c>
      <c r="E142" s="19">
        <f t="shared" si="28"/>
        <v>25751</v>
      </c>
      <c r="F142" s="20">
        <v>0.08</v>
      </c>
      <c r="G142" s="19">
        <f t="shared" si="30"/>
        <v>20992.5</v>
      </c>
      <c r="H142" s="19">
        <f t="shared" si="31"/>
        <v>19313.25</v>
      </c>
      <c r="J142" s="23">
        <v>23325</v>
      </c>
      <c r="K142" s="19">
        <f t="shared" si="34"/>
        <v>21459</v>
      </c>
      <c r="L142" s="20">
        <v>0.08</v>
      </c>
      <c r="M142" s="19">
        <f t="shared" si="32"/>
        <v>17493.75</v>
      </c>
      <c r="N142" s="19">
        <f t="shared" si="33"/>
        <v>16094.25</v>
      </c>
    </row>
    <row r="143" spans="1:14" x14ac:dyDescent="0.25">
      <c r="A143" s="25">
        <v>64119</v>
      </c>
      <c r="B143" s="22" t="s">
        <v>162</v>
      </c>
      <c r="C143" s="17"/>
      <c r="D143" s="19">
        <f t="shared" si="35"/>
        <v>25749.996000000003</v>
      </c>
      <c r="E143" s="19">
        <f t="shared" si="28"/>
        <v>24630</v>
      </c>
      <c r="F143" s="20">
        <v>4.3499999999999997E-2</v>
      </c>
      <c r="G143" s="19">
        <f t="shared" si="30"/>
        <v>19312.497000000003</v>
      </c>
      <c r="H143" s="19">
        <f t="shared" si="31"/>
        <v>18472.5</v>
      </c>
      <c r="J143" s="23">
        <v>21458.33</v>
      </c>
      <c r="K143" s="19">
        <f t="shared" si="34"/>
        <v>20524.892645</v>
      </c>
      <c r="L143" s="20">
        <v>4.3499999999999997E-2</v>
      </c>
      <c r="M143" s="19">
        <f t="shared" si="32"/>
        <v>16093.747500000001</v>
      </c>
      <c r="N143" s="19">
        <f t="shared" si="33"/>
        <v>15393.66948375</v>
      </c>
    </row>
    <row r="144" spans="1:14" x14ac:dyDescent="0.25">
      <c r="A144" s="25">
        <v>64120</v>
      </c>
      <c r="B144" s="22" t="s">
        <v>163</v>
      </c>
      <c r="C144" s="17"/>
      <c r="D144" s="19">
        <f t="shared" si="35"/>
        <v>27990</v>
      </c>
      <c r="E144" s="19">
        <f t="shared" si="28"/>
        <v>25751</v>
      </c>
      <c r="F144" s="20">
        <v>0.08</v>
      </c>
      <c r="G144" s="19">
        <f t="shared" si="30"/>
        <v>20992.5</v>
      </c>
      <c r="H144" s="19">
        <f t="shared" si="31"/>
        <v>19313.25</v>
      </c>
      <c r="J144" s="23">
        <v>23325</v>
      </c>
      <c r="K144" s="19">
        <f t="shared" si="34"/>
        <v>21459</v>
      </c>
      <c r="L144" s="20">
        <v>0.08</v>
      </c>
      <c r="M144" s="19">
        <f t="shared" si="32"/>
        <v>17493.75</v>
      </c>
      <c r="N144" s="19">
        <f t="shared" si="33"/>
        <v>16094.25</v>
      </c>
    </row>
    <row r="145" spans="1:14" x14ac:dyDescent="0.25">
      <c r="A145" s="25">
        <v>64121</v>
      </c>
      <c r="B145" s="22" t="s">
        <v>164</v>
      </c>
      <c r="C145" s="17"/>
      <c r="D145" s="19">
        <f t="shared" si="35"/>
        <v>30249.995999999999</v>
      </c>
      <c r="E145" s="19">
        <f t="shared" si="28"/>
        <v>26886</v>
      </c>
      <c r="F145" s="20">
        <v>0.11119999999999999</v>
      </c>
      <c r="G145" s="19">
        <f t="shared" si="30"/>
        <v>22687.496999999999</v>
      </c>
      <c r="H145" s="19">
        <f t="shared" si="31"/>
        <v>20164.5</v>
      </c>
      <c r="J145" s="23">
        <v>25208.33</v>
      </c>
      <c r="K145" s="19">
        <f t="shared" si="34"/>
        <v>22405.163704000002</v>
      </c>
      <c r="L145" s="20">
        <v>0.11119999999999999</v>
      </c>
      <c r="M145" s="19">
        <f t="shared" si="32"/>
        <v>18906.247500000001</v>
      </c>
      <c r="N145" s="19">
        <f t="shared" si="33"/>
        <v>16803.872778000001</v>
      </c>
    </row>
    <row r="146" spans="1:14" x14ac:dyDescent="0.25">
      <c r="A146" s="25">
        <v>64122</v>
      </c>
      <c r="B146" s="22" t="s">
        <v>165</v>
      </c>
      <c r="C146" s="17"/>
      <c r="D146" s="19">
        <f t="shared" si="35"/>
        <v>25749.996000000003</v>
      </c>
      <c r="E146" s="19">
        <f t="shared" si="28"/>
        <v>22390</v>
      </c>
      <c r="F146" s="20">
        <v>0.1305</v>
      </c>
      <c r="G146" s="19">
        <f t="shared" si="30"/>
        <v>19312.497000000003</v>
      </c>
      <c r="H146" s="19">
        <f t="shared" si="31"/>
        <v>16792.5</v>
      </c>
      <c r="J146" s="23">
        <v>21458.33</v>
      </c>
      <c r="K146" s="19">
        <f t="shared" si="34"/>
        <v>18658.017935</v>
      </c>
      <c r="L146" s="20">
        <v>0.1305</v>
      </c>
      <c r="M146" s="19">
        <f t="shared" si="32"/>
        <v>16093.747500000001</v>
      </c>
      <c r="N146" s="19">
        <f t="shared" si="33"/>
        <v>13993.513451250001</v>
      </c>
    </row>
    <row r="147" spans="1:14" x14ac:dyDescent="0.25">
      <c r="A147" s="25">
        <v>64075</v>
      </c>
      <c r="B147" s="22" t="s">
        <v>166</v>
      </c>
      <c r="C147" s="17"/>
      <c r="D147" s="19">
        <f t="shared" si="35"/>
        <v>30249.995999999999</v>
      </c>
      <c r="E147" s="19">
        <f t="shared" ref="E147:E149" si="36">ROUND(D147-(D147*F147),0)</f>
        <v>26886</v>
      </c>
      <c r="F147" s="20">
        <v>0.11119999999999999</v>
      </c>
      <c r="G147" s="19">
        <f t="shared" si="30"/>
        <v>22687.496999999999</v>
      </c>
      <c r="H147" s="19">
        <f t="shared" si="31"/>
        <v>20164.5</v>
      </c>
      <c r="J147" s="23">
        <v>25208.33</v>
      </c>
      <c r="K147" s="19">
        <f t="shared" si="34"/>
        <v>22405.163704000002</v>
      </c>
      <c r="L147" s="20">
        <v>0.11119999999999999</v>
      </c>
      <c r="M147" s="19">
        <f t="shared" si="32"/>
        <v>18906.247500000001</v>
      </c>
      <c r="N147" s="19">
        <f t="shared" si="33"/>
        <v>16803.872778000001</v>
      </c>
    </row>
    <row r="148" spans="1:14" x14ac:dyDescent="0.25">
      <c r="A148" s="25" t="s">
        <v>58</v>
      </c>
      <c r="B148" s="22" t="s">
        <v>167</v>
      </c>
      <c r="C148" s="17"/>
      <c r="D148" s="19">
        <f t="shared" si="35"/>
        <v>27990</v>
      </c>
      <c r="E148" s="19">
        <f t="shared" si="36"/>
        <v>20150</v>
      </c>
      <c r="F148" s="20">
        <v>0.28010000000000002</v>
      </c>
      <c r="G148" s="19">
        <f t="shared" si="30"/>
        <v>20992.5</v>
      </c>
      <c r="H148" s="19">
        <f t="shared" si="31"/>
        <v>15112.5</v>
      </c>
      <c r="J148" s="23">
        <v>23325</v>
      </c>
      <c r="K148" s="19">
        <f t="shared" si="34"/>
        <v>16791.6675</v>
      </c>
      <c r="L148" s="20">
        <v>0.28010000000000002</v>
      </c>
      <c r="M148" s="19">
        <f t="shared" si="32"/>
        <v>17493.75</v>
      </c>
      <c r="N148" s="19">
        <f t="shared" si="33"/>
        <v>12593.750625000001</v>
      </c>
    </row>
    <row r="149" spans="1:14" x14ac:dyDescent="0.25">
      <c r="A149" s="25" t="s">
        <v>59</v>
      </c>
      <c r="B149" s="22" t="s">
        <v>168</v>
      </c>
      <c r="C149" s="17"/>
      <c r="D149" s="19">
        <f t="shared" si="35"/>
        <v>22389.996000000003</v>
      </c>
      <c r="E149" s="19">
        <f t="shared" si="36"/>
        <v>20151</v>
      </c>
      <c r="F149" s="20">
        <v>0.1</v>
      </c>
      <c r="G149" s="19">
        <f t="shared" si="30"/>
        <v>16792.497000000003</v>
      </c>
      <c r="H149" s="19">
        <f t="shared" si="31"/>
        <v>15113.25</v>
      </c>
      <c r="J149" s="23">
        <v>18658.330000000002</v>
      </c>
      <c r="K149" s="19">
        <f t="shared" si="34"/>
        <v>16792.497000000003</v>
      </c>
      <c r="L149" s="20">
        <v>0.1</v>
      </c>
      <c r="M149" s="19">
        <f t="shared" si="32"/>
        <v>13993.747500000001</v>
      </c>
      <c r="N149" s="19">
        <f t="shared" si="33"/>
        <v>12594.372750000002</v>
      </c>
    </row>
  </sheetData>
  <autoFilter ref="A8:L149" xr:uid="{F2FA2CB2-1D54-4983-B6CA-ABE3E86EF1E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Зона 1</vt:lpstr>
      <vt:lpstr>Зона 2</vt:lpstr>
      <vt:lpstr>Зона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Lomakina</dc:creator>
  <cp:lastModifiedBy>zakupka</cp:lastModifiedBy>
  <dcterms:created xsi:type="dcterms:W3CDTF">2022-08-09T06:31:31Z</dcterms:created>
  <dcterms:modified xsi:type="dcterms:W3CDTF">2022-10-11T08:35:24Z</dcterms:modified>
</cp:coreProperties>
</file>